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<sst xmlns="http://schemas.openxmlformats.org/spreadsheetml/2006/main" count="257" uniqueCount="74">
  <si>
    <t>Mes</t>
  </si>
  <si>
    <t>Días</t>
  </si>
  <si>
    <t>Energía absorbida Kj/m2 día</t>
  </si>
  <si>
    <t>Energía absorbida Kcal/m2 mes</t>
  </si>
  <si>
    <t>Superficie piscina m2</t>
  </si>
  <si>
    <t>Total energía distribuida Kcal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</si>
  <si>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</si>
  <si>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</si>
  <si>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</si>
  <si>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</si>
  <si>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</si>
  <si>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</si>
  <si>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</si>
  <si>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</si>
  <si>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</si>
  <si>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</si>
  <si>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</si>
  <si>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</si>
  <si>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Calor ganado por la la diación solar en piscinas descubiertas Gr</t>
  </si>
  <si>
    <t>Emisibilidad efectiva del agua</t>
  </si>
  <si>
    <t>Pérdidas de calor Kcal/m2</t>
  </si>
  <si>
    <t>Manta térmica horas</t>
  </si>
  <si>
    <t>Pérdidas de calor, por radiación Pr</t>
  </si>
  <si>
    <t>Pérdidas total piscina</t>
  </si>
  <si>
    <t>Pérdidas de calor por evaporación Pe</t>
  </si>
  <si>
    <t>Piscinas cubiertas Kcal/mes</t>
  </si>
  <si>
    <t>Piscinas descubiertas Kcal/mes</t>
  </si>
  <si>
    <t>Pérdidas de calor por el calentamiento del agua de reposición debida a la evaporación Pev</t>
  </si>
  <si>
    <t>Wc ( Kg/h)</t>
  </si>
  <si>
    <t>Temperatura Piscinas – temperatura red ºC</t>
  </si>
  <si>
    <t>h Funcionamiento manta térmica</t>
  </si>
  <si>
    <t>Pev</t>
  </si>
  <si>
    <t>Kcal/mes</t>
  </si>
  <si>
    <t>Pérdidas de calor debidas al rebosamiento Per</t>
  </si>
  <si>
    <t>1/200 Volumen Piscina</t>
  </si>
  <si>
    <t>Per</t>
  </si>
  <si>
    <t>Suma de Pev +Per de piscina descubierta y cubierta</t>
  </si>
  <si>
    <t>Pev Piscina Descubierta Kcal/mes</t>
  </si>
  <si>
    <t>Pev Piscina Cubierta Kcal/mes</t>
  </si>
  <si>
    <t>Pev+ Per</t>
  </si>
  <si>
    <t>Piscina Descubierta Kcal/mes</t>
  </si>
  <si>
    <t>Pev+Per</t>
  </si>
  <si>
    <t>Piscina Cubierta Kcal/mes</t>
  </si>
  <si>
    <t>Para piscinas cubiertas</t>
  </si>
  <si>
    <t>Para piscina descubierta</t>
  </si>
  <si>
    <t>Pérdidas de calor por convección ( solo para piscinas descubiertas) Pvc</t>
  </si>
  <si>
    <t>Pcv</t>
  </si>
  <si>
    <t>·360 *50 Kcal/día m2</t>
  </si>
  <si>
    <t>360 * 50 Kcal/mes m2</t>
  </si>
  <si>
    <t>Pérdidas de calor por conducción Pcd</t>
  </si>
  <si>
    <t>Pérdidas total paredes</t>
  </si>
  <si>
    <t>Superficie Piscina</t>
  </si>
  <si>
    <t>Temperatura Piscina – temperatura red ºC</t>
  </si>
  <si>
    <t>Pcd</t>
  </si>
  <si>
    <t>Resumen del balance energético para la piscina descubierta = Pr+Pe+Pev+Per+Pcv+Pcd-Gr</t>
  </si>
  <si>
    <t>Pr</t>
  </si>
  <si>
    <t>Pe</t>
  </si>
  <si>
    <t>Pev +Per</t>
  </si>
  <si>
    <t>Gr</t>
  </si>
  <si>
    <t>Balance energía pérdida ganancia</t>
  </si>
  <si>
    <t>Superficie captadora y nº de captadores</t>
  </si>
  <si>
    <t>Balance energía pérdida - ganancia</t>
  </si>
  <si>
    <t>Radiación Kj/m2 día angulo 45º</t>
  </si>
  <si>
    <t>Días del mes</t>
  </si>
  <si>
    <t>Radiación mensual Kcal/m2</t>
  </si>
  <si>
    <t>Superficie captadora m2</t>
  </si>
  <si>
    <t>Nº de captadores</t>
  </si>
  <si>
    <t>Resumen del balance energético para la piscina cubierta</t>
  </si>
  <si>
    <t>Pev + Per</t>
  </si>
  <si>
    <t>Total pérdidas</t>
  </si>
  <si>
    <t>Superficie captadora y nº de captadores para piscina cubierta</t>
  </si>
  <si>
    <t>Radiación Kj/m2 día ángulo 45º</t>
  </si>
  <si>
    <t>Superfdicie captadora m2</t>
  </si>
  <si>
    <t>Superficie del captador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</si>
</sst>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selection activeCell="D166" sqref="D166"/>
    </sheetView>
  </sheetViews>
  <sheetFormatPr defaultColWidth="11.421875" defaultRowHeight="12.75"/>
  <cols>
    <col min="3" max="4" width="11.8515625" style="0" bestFit="1" customWidth="1"/>
  </cols>
  <sheetData>
    <row r="1" spans="1:6" ht="13.5" thickBot="1">
      <c r="A1" s="6" t="s">
        <v>18</v>
      </c>
      <c r="B1" s="6"/>
      <c r="C1" s="6"/>
      <c r="D1" s="6"/>
      <c r="E1" s="6"/>
      <c r="F1" s="7"/>
    </row>
    <row r="2" spans="1:6" ht="63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6.5" thickBot="1">
      <c r="A3" s="3" t="s">
        <v>6</v>
      </c>
      <c r="B3" s="4">
        <v>31</v>
      </c>
      <c r="C3" s="8">
        <v>1</v>
      </c>
      <c r="D3" s="5">
        <f aca="true" t="shared" si="0" ref="D3:D9">C3*0.24*B3</f>
        <v>7.4399999999999995</v>
      </c>
      <c r="E3" s="8">
        <v>50</v>
      </c>
      <c r="F3" s="5">
        <f aca="true" t="shared" si="1" ref="F3:F14">D3*E3</f>
        <v>372</v>
      </c>
    </row>
    <row r="4" spans="1:6" ht="16.5" thickBot="1">
      <c r="A4" s="3" t="s">
        <v>7</v>
      </c>
      <c r="B4" s="4">
        <v>28</v>
      </c>
      <c r="C4" s="8">
        <v>1</v>
      </c>
      <c r="D4" s="5">
        <f t="shared" si="0"/>
        <v>6.72</v>
      </c>
      <c r="E4" s="8">
        <v>1</v>
      </c>
      <c r="F4" s="5">
        <f t="shared" si="1"/>
        <v>6.72</v>
      </c>
    </row>
    <row r="5" spans="1:6" ht="16.5" thickBot="1">
      <c r="A5" s="3" t="s">
        <v>8</v>
      </c>
      <c r="B5" s="4">
        <v>31</v>
      </c>
      <c r="C5" s="8">
        <v>1</v>
      </c>
      <c r="D5" s="5">
        <f t="shared" si="0"/>
        <v>7.4399999999999995</v>
      </c>
      <c r="E5" s="8">
        <v>1</v>
      </c>
      <c r="F5" s="5">
        <f t="shared" si="1"/>
        <v>7.4399999999999995</v>
      </c>
    </row>
    <row r="6" spans="1:6" ht="16.5" thickBot="1">
      <c r="A6" s="3" t="s">
        <v>9</v>
      </c>
      <c r="B6" s="4">
        <v>30</v>
      </c>
      <c r="C6" s="8">
        <v>1</v>
      </c>
      <c r="D6" s="5">
        <f t="shared" si="0"/>
        <v>7.199999999999999</v>
      </c>
      <c r="E6" s="8">
        <v>1</v>
      </c>
      <c r="F6" s="5">
        <f t="shared" si="1"/>
        <v>7.199999999999999</v>
      </c>
    </row>
    <row r="7" spans="1:6" ht="16.5" thickBot="1">
      <c r="A7" s="3" t="s">
        <v>10</v>
      </c>
      <c r="B7" s="4">
        <v>31</v>
      </c>
      <c r="C7" s="8">
        <v>1</v>
      </c>
      <c r="D7" s="5">
        <f t="shared" si="0"/>
        <v>7.4399999999999995</v>
      </c>
      <c r="E7" s="8">
        <v>1</v>
      </c>
      <c r="F7" s="5">
        <f t="shared" si="1"/>
        <v>7.4399999999999995</v>
      </c>
    </row>
    <row r="8" spans="1:6" ht="16.5" thickBot="1">
      <c r="A8" s="3" t="s">
        <v>11</v>
      </c>
      <c r="B8" s="4">
        <v>30</v>
      </c>
      <c r="C8" s="8">
        <v>1</v>
      </c>
      <c r="D8" s="5">
        <f t="shared" si="0"/>
        <v>7.199999999999999</v>
      </c>
      <c r="E8" s="8">
        <v>1</v>
      </c>
      <c r="F8" s="5">
        <f t="shared" si="1"/>
        <v>7.199999999999999</v>
      </c>
    </row>
    <row r="9" spans="1:6" ht="16.5" thickBot="1">
      <c r="A9" s="3" t="s">
        <v>12</v>
      </c>
      <c r="B9" s="4">
        <v>31</v>
      </c>
      <c r="C9" s="8">
        <v>1</v>
      </c>
      <c r="D9" s="5">
        <f t="shared" si="0"/>
        <v>7.4399999999999995</v>
      </c>
      <c r="E9" s="8">
        <v>1</v>
      </c>
      <c r="F9" s="5">
        <f t="shared" si="1"/>
        <v>7.4399999999999995</v>
      </c>
    </row>
    <row r="10" spans="1:6" ht="16.5" thickBot="1">
      <c r="A10" s="3" t="s">
        <v>13</v>
      </c>
      <c r="B10" s="4">
        <v>31</v>
      </c>
      <c r="C10" s="8">
        <v>1</v>
      </c>
      <c r="D10" s="5">
        <f>B10*0.24*C10</f>
        <v>7.4399999999999995</v>
      </c>
      <c r="E10" s="8">
        <v>1</v>
      </c>
      <c r="F10" s="5">
        <f t="shared" si="1"/>
        <v>7.4399999999999995</v>
      </c>
    </row>
    <row r="11" spans="1:6" ht="16.5" thickBot="1">
      <c r="A11" s="3" t="s">
        <v>14</v>
      </c>
      <c r="B11" s="4">
        <v>30</v>
      </c>
      <c r="C11" s="8">
        <v>1</v>
      </c>
      <c r="D11" s="5">
        <f>C11*0.24*B11</f>
        <v>7.199999999999999</v>
      </c>
      <c r="E11" s="8">
        <v>1</v>
      </c>
      <c r="F11" s="5">
        <f t="shared" si="1"/>
        <v>7.199999999999999</v>
      </c>
    </row>
    <row r="12" spans="1:6" ht="16.5" thickBot="1">
      <c r="A12" s="3" t="s">
        <v>15</v>
      </c>
      <c r="B12" s="4">
        <v>31</v>
      </c>
      <c r="C12" s="8">
        <v>1</v>
      </c>
      <c r="D12" s="5">
        <f>B12*0.24*C12</f>
        <v>7.4399999999999995</v>
      </c>
      <c r="E12" s="8">
        <v>1</v>
      </c>
      <c r="F12" s="5">
        <f t="shared" si="1"/>
        <v>7.4399999999999995</v>
      </c>
    </row>
    <row r="13" spans="1:6" ht="16.5" thickBot="1">
      <c r="A13" s="3" t="s">
        <v>16</v>
      </c>
      <c r="B13" s="4">
        <v>30</v>
      </c>
      <c r="C13" s="8">
        <v>1</v>
      </c>
      <c r="D13" s="5">
        <f>C13*0.24*B13</f>
        <v>7.199999999999999</v>
      </c>
      <c r="E13" s="8">
        <v>1</v>
      </c>
      <c r="F13" s="5">
        <f t="shared" si="1"/>
        <v>7.199999999999999</v>
      </c>
    </row>
    <row r="14" spans="1:6" ht="16.5" thickBot="1">
      <c r="A14" s="3" t="s">
        <v>17</v>
      </c>
      <c r="B14" s="4">
        <v>31</v>
      </c>
      <c r="C14" s="8">
        <v>1</v>
      </c>
      <c r="D14" s="5">
        <f>C14*0.24*B14</f>
        <v>7.4399999999999995</v>
      </c>
      <c r="E14" s="8">
        <v>1</v>
      </c>
      <c r="F14" s="5">
        <f t="shared" si="1"/>
        <v>7.4399999999999995</v>
      </c>
    </row>
    <row r="16" spans="1:3" ht="13.5" thickBot="1">
      <c r="A16" s="6" t="s">
        <v>22</v>
      </c>
      <c r="B16" s="7"/>
      <c r="C16" s="7"/>
    </row>
    <row r="17" spans="1:7" ht="48" thickBot="1">
      <c r="A17" s="1" t="s">
        <v>0</v>
      </c>
      <c r="B17" s="2" t="s">
        <v>1</v>
      </c>
      <c r="C17" s="2" t="s">
        <v>19</v>
      </c>
      <c r="D17" s="2" t="s">
        <v>20</v>
      </c>
      <c r="E17" s="2" t="s">
        <v>4</v>
      </c>
      <c r="F17" s="2" t="s">
        <v>21</v>
      </c>
      <c r="G17" s="2" t="s">
        <v>23</v>
      </c>
    </row>
    <row r="18" spans="1:7" ht="16.5" thickBot="1">
      <c r="A18" s="3" t="s">
        <v>6</v>
      </c>
      <c r="B18" s="4">
        <v>31</v>
      </c>
      <c r="C18" s="8">
        <v>1</v>
      </c>
      <c r="D18" s="8">
        <v>1</v>
      </c>
      <c r="E18" s="8">
        <v>1</v>
      </c>
      <c r="F18" s="8">
        <v>1</v>
      </c>
      <c r="G18" s="5">
        <f aca="true" t="shared" si="2" ref="G18:G29">B18*C18*D18*E18*F18</f>
        <v>31</v>
      </c>
    </row>
    <row r="19" spans="1:7" ht="16.5" thickBot="1">
      <c r="A19" s="3" t="s">
        <v>7</v>
      </c>
      <c r="B19" s="4">
        <v>28</v>
      </c>
      <c r="C19" s="8">
        <v>1</v>
      </c>
      <c r="D19" s="8">
        <v>1</v>
      </c>
      <c r="E19" s="8">
        <v>1</v>
      </c>
      <c r="F19" s="8">
        <v>1</v>
      </c>
      <c r="G19" s="5">
        <f t="shared" si="2"/>
        <v>28</v>
      </c>
    </row>
    <row r="20" spans="1:7" ht="16.5" thickBot="1">
      <c r="A20" s="3" t="s">
        <v>8</v>
      </c>
      <c r="B20" s="4">
        <v>31</v>
      </c>
      <c r="C20" s="8">
        <v>1</v>
      </c>
      <c r="D20" s="8">
        <v>1</v>
      </c>
      <c r="E20" s="8">
        <v>1</v>
      </c>
      <c r="F20" s="8">
        <v>1</v>
      </c>
      <c r="G20" s="5">
        <f t="shared" si="2"/>
        <v>31</v>
      </c>
    </row>
    <row r="21" spans="1:7" ht="16.5" thickBot="1">
      <c r="A21" s="3" t="s">
        <v>9</v>
      </c>
      <c r="B21" s="4">
        <v>30</v>
      </c>
      <c r="C21" s="8">
        <v>1</v>
      </c>
      <c r="D21" s="8">
        <v>1</v>
      </c>
      <c r="E21" s="8">
        <v>1</v>
      </c>
      <c r="F21" s="8">
        <v>1</v>
      </c>
      <c r="G21" s="5">
        <f t="shared" si="2"/>
        <v>30</v>
      </c>
    </row>
    <row r="22" spans="1:7" ht="16.5" thickBot="1">
      <c r="A22" s="3" t="s">
        <v>10</v>
      </c>
      <c r="B22" s="4">
        <v>31</v>
      </c>
      <c r="C22" s="8">
        <v>1</v>
      </c>
      <c r="D22" s="8">
        <v>1</v>
      </c>
      <c r="E22" s="8">
        <v>1</v>
      </c>
      <c r="F22" s="8">
        <v>1</v>
      </c>
      <c r="G22" s="5">
        <f t="shared" si="2"/>
        <v>31</v>
      </c>
    </row>
    <row r="23" spans="1:7" ht="16.5" thickBot="1">
      <c r="A23" s="3" t="s">
        <v>11</v>
      </c>
      <c r="B23" s="4">
        <v>30</v>
      </c>
      <c r="C23" s="8">
        <v>1</v>
      </c>
      <c r="D23" s="8">
        <v>1</v>
      </c>
      <c r="E23" s="8">
        <v>1</v>
      </c>
      <c r="F23" s="8">
        <v>1</v>
      </c>
      <c r="G23" s="5">
        <f t="shared" si="2"/>
        <v>30</v>
      </c>
    </row>
    <row r="24" spans="1:7" ht="16.5" thickBot="1">
      <c r="A24" s="3" t="s">
        <v>12</v>
      </c>
      <c r="B24" s="4">
        <v>31</v>
      </c>
      <c r="C24" s="8">
        <v>1</v>
      </c>
      <c r="D24" s="8">
        <v>1</v>
      </c>
      <c r="E24" s="8">
        <v>1</v>
      </c>
      <c r="F24" s="8">
        <v>1</v>
      </c>
      <c r="G24" s="5">
        <f t="shared" si="2"/>
        <v>31</v>
      </c>
    </row>
    <row r="25" spans="1:7" ht="16.5" thickBot="1">
      <c r="A25" s="3" t="s">
        <v>13</v>
      </c>
      <c r="B25" s="4">
        <v>31</v>
      </c>
      <c r="C25" s="8">
        <v>1</v>
      </c>
      <c r="D25" s="8">
        <v>1</v>
      </c>
      <c r="E25" s="8">
        <v>1</v>
      </c>
      <c r="F25" s="8">
        <v>11</v>
      </c>
      <c r="G25" s="5">
        <f t="shared" si="2"/>
        <v>341</v>
      </c>
    </row>
    <row r="26" spans="1:7" ht="16.5" thickBot="1">
      <c r="A26" s="3" t="s">
        <v>14</v>
      </c>
      <c r="B26" s="4">
        <v>30</v>
      </c>
      <c r="C26" s="8">
        <v>1</v>
      </c>
      <c r="D26" s="8">
        <v>1</v>
      </c>
      <c r="E26" s="8">
        <v>1</v>
      </c>
      <c r="F26" s="8">
        <v>1</v>
      </c>
      <c r="G26" s="5">
        <f t="shared" si="2"/>
        <v>30</v>
      </c>
    </row>
    <row r="27" spans="1:7" ht="16.5" thickBot="1">
      <c r="A27" s="3" t="s">
        <v>15</v>
      </c>
      <c r="B27" s="4">
        <v>31</v>
      </c>
      <c r="C27" s="8">
        <v>1</v>
      </c>
      <c r="D27" s="8">
        <v>1</v>
      </c>
      <c r="E27" s="8">
        <v>11</v>
      </c>
      <c r="F27" s="8">
        <v>1</v>
      </c>
      <c r="G27" s="5">
        <f t="shared" si="2"/>
        <v>341</v>
      </c>
    </row>
    <row r="28" spans="1:7" ht="16.5" thickBot="1">
      <c r="A28" s="3" t="s">
        <v>16</v>
      </c>
      <c r="B28" s="4">
        <v>30</v>
      </c>
      <c r="C28" s="8">
        <v>1</v>
      </c>
      <c r="D28" s="8">
        <v>1</v>
      </c>
      <c r="E28" s="8">
        <v>1</v>
      </c>
      <c r="F28" s="8">
        <v>1</v>
      </c>
      <c r="G28" s="5">
        <f t="shared" si="2"/>
        <v>30</v>
      </c>
    </row>
    <row r="29" spans="1:7" ht="16.5" thickBot="1">
      <c r="A29" s="3" t="s">
        <v>17</v>
      </c>
      <c r="B29" s="4">
        <v>31</v>
      </c>
      <c r="C29" s="8">
        <v>1</v>
      </c>
      <c r="D29" s="8">
        <v>1</v>
      </c>
      <c r="E29" s="8">
        <v>1</v>
      </c>
      <c r="F29" s="8">
        <v>1</v>
      </c>
      <c r="G29" s="5">
        <f t="shared" si="2"/>
        <v>31</v>
      </c>
    </row>
    <row r="31" spans="1:3" ht="16.5" thickBot="1">
      <c r="A31" s="10" t="s">
        <v>24</v>
      </c>
      <c r="B31" s="11"/>
      <c r="C31" s="11"/>
    </row>
    <row r="32" spans="1:4" ht="48" thickBot="1">
      <c r="A32" s="1" t="s">
        <v>0</v>
      </c>
      <c r="B32" s="2" t="s">
        <v>1</v>
      </c>
      <c r="C32" s="2" t="s">
        <v>25</v>
      </c>
      <c r="D32" s="2" t="s">
        <v>26</v>
      </c>
    </row>
    <row r="33" spans="1:4" ht="16.5" thickBot="1">
      <c r="A33" s="3" t="s">
        <v>6</v>
      </c>
      <c r="B33" s="4">
        <v>31</v>
      </c>
      <c r="C33" s="8">
        <v>1</v>
      </c>
      <c r="D33" s="8">
        <v>0</v>
      </c>
    </row>
    <row r="34" spans="1:4" ht="16.5" thickBot="1">
      <c r="A34" s="3" t="s">
        <v>7</v>
      </c>
      <c r="B34" s="4">
        <v>28</v>
      </c>
      <c r="C34" s="8">
        <v>1</v>
      </c>
      <c r="D34" s="8">
        <v>0</v>
      </c>
    </row>
    <row r="35" spans="1:4" ht="16.5" thickBot="1">
      <c r="A35" s="3" t="s">
        <v>8</v>
      </c>
      <c r="B35" s="4">
        <v>31</v>
      </c>
      <c r="C35" s="8">
        <v>1</v>
      </c>
      <c r="D35" s="8">
        <v>1</v>
      </c>
    </row>
    <row r="36" spans="1:4" ht="16.5" thickBot="1">
      <c r="A36" s="3" t="s">
        <v>9</v>
      </c>
      <c r="B36" s="4">
        <v>30</v>
      </c>
      <c r="C36" s="8">
        <v>1</v>
      </c>
      <c r="D36" s="8">
        <v>1</v>
      </c>
    </row>
    <row r="37" spans="1:4" ht="16.5" thickBot="1">
      <c r="A37" s="3" t="s">
        <v>10</v>
      </c>
      <c r="B37" s="4">
        <v>31</v>
      </c>
      <c r="C37" s="8">
        <v>1</v>
      </c>
      <c r="D37" s="8">
        <v>1</v>
      </c>
    </row>
    <row r="38" spans="1:4" ht="16.5" thickBot="1">
      <c r="A38" s="3" t="s">
        <v>11</v>
      </c>
      <c r="B38" s="4">
        <v>30</v>
      </c>
      <c r="C38" s="8">
        <v>1</v>
      </c>
      <c r="D38" s="8">
        <v>1</v>
      </c>
    </row>
    <row r="39" spans="1:4" ht="16.5" thickBot="1">
      <c r="A39" s="3" t="s">
        <v>12</v>
      </c>
      <c r="B39" s="4">
        <v>31</v>
      </c>
      <c r="C39" s="8">
        <v>1</v>
      </c>
      <c r="D39" s="8">
        <v>1</v>
      </c>
    </row>
    <row r="40" spans="1:4" ht="16.5" thickBot="1">
      <c r="A40" s="3" t="s">
        <v>13</v>
      </c>
      <c r="B40" s="4">
        <v>31</v>
      </c>
      <c r="C40" s="8">
        <v>1</v>
      </c>
      <c r="D40" s="8">
        <v>1</v>
      </c>
    </row>
    <row r="41" spans="1:4" ht="16.5" thickBot="1">
      <c r="A41" s="3" t="s">
        <v>14</v>
      </c>
      <c r="B41" s="4">
        <v>30</v>
      </c>
      <c r="C41" s="8">
        <v>1</v>
      </c>
      <c r="D41" s="8">
        <v>1</v>
      </c>
    </row>
    <row r="42" spans="1:4" ht="16.5" thickBot="1">
      <c r="A42" s="3" t="s">
        <v>15</v>
      </c>
      <c r="B42" s="4">
        <v>31</v>
      </c>
      <c r="C42" s="8">
        <v>1</v>
      </c>
      <c r="D42" s="8">
        <v>1</v>
      </c>
    </row>
    <row r="43" spans="1:4" ht="15.75">
      <c r="A43" s="13" t="s">
        <v>16</v>
      </c>
      <c r="B43" s="13">
        <v>30</v>
      </c>
      <c r="C43" s="14">
        <v>1</v>
      </c>
      <c r="D43" s="14">
        <v>0</v>
      </c>
    </row>
    <row r="44" spans="1:4" ht="15.75">
      <c r="A44" s="13" t="s">
        <v>17</v>
      </c>
      <c r="B44" s="13">
        <v>31</v>
      </c>
      <c r="C44" s="14">
        <v>1</v>
      </c>
      <c r="D44" s="14">
        <v>0</v>
      </c>
    </row>
    <row r="46" spans="1:7" ht="15.75">
      <c r="A46" s="10" t="s">
        <v>27</v>
      </c>
      <c r="B46" s="11"/>
      <c r="C46" s="11"/>
      <c r="D46" s="11"/>
      <c r="E46" s="11"/>
      <c r="F46" s="11"/>
      <c r="G46" s="11"/>
    </row>
    <row r="47" spans="1:7" ht="15.75">
      <c r="A47" s="10"/>
      <c r="B47" s="11"/>
      <c r="C47" s="11"/>
      <c r="D47" s="11"/>
      <c r="E47" s="11"/>
      <c r="F47" s="11"/>
      <c r="G47" s="11"/>
    </row>
    <row r="48" spans="1:7" ht="16.5" thickBot="1">
      <c r="A48" s="10" t="s">
        <v>43</v>
      </c>
      <c r="B48" s="11"/>
      <c r="C48" s="11"/>
      <c r="D48" s="11"/>
      <c r="E48" s="11"/>
      <c r="F48" s="11"/>
      <c r="G48" s="11"/>
    </row>
    <row r="49" spans="1:6" ht="46.5" customHeight="1">
      <c r="A49" s="19" t="s">
        <v>0</v>
      </c>
      <c r="B49" s="19" t="s">
        <v>1</v>
      </c>
      <c r="C49" s="19" t="s">
        <v>28</v>
      </c>
      <c r="D49" s="19" t="s">
        <v>29</v>
      </c>
      <c r="E49" s="19" t="s">
        <v>30</v>
      </c>
      <c r="F49" s="12" t="s">
        <v>31</v>
      </c>
    </row>
    <row r="50" spans="1:6" ht="16.5" thickBot="1">
      <c r="A50" s="20"/>
      <c r="B50" s="20"/>
      <c r="C50" s="20"/>
      <c r="D50" s="20"/>
      <c r="E50" s="20"/>
      <c r="F50" s="4" t="s">
        <v>32</v>
      </c>
    </row>
    <row r="51" spans="1:6" ht="16.5" thickBot="1">
      <c r="A51" s="3" t="s">
        <v>6</v>
      </c>
      <c r="B51" s="4">
        <v>31</v>
      </c>
      <c r="C51" s="8">
        <v>1</v>
      </c>
      <c r="D51" s="8">
        <v>11</v>
      </c>
      <c r="E51" s="8">
        <v>1</v>
      </c>
      <c r="F51" s="5">
        <f aca="true" t="shared" si="3" ref="F51:F62">B51*C51*D51*E51</f>
        <v>341</v>
      </c>
    </row>
    <row r="52" spans="1:6" ht="16.5" thickBot="1">
      <c r="A52" s="3" t="s">
        <v>7</v>
      </c>
      <c r="B52" s="4">
        <v>28</v>
      </c>
      <c r="C52" s="8">
        <v>1</v>
      </c>
      <c r="D52" s="8">
        <v>1</v>
      </c>
      <c r="E52" s="8">
        <v>1</v>
      </c>
      <c r="F52" s="5">
        <f t="shared" si="3"/>
        <v>28</v>
      </c>
    </row>
    <row r="53" spans="1:6" ht="16.5" thickBot="1">
      <c r="A53" s="3" t="s">
        <v>8</v>
      </c>
      <c r="B53" s="4">
        <v>31</v>
      </c>
      <c r="C53" s="8">
        <v>1</v>
      </c>
      <c r="D53" s="8">
        <v>11</v>
      </c>
      <c r="E53" s="8">
        <v>1</v>
      </c>
      <c r="F53" s="5">
        <f t="shared" si="3"/>
        <v>341</v>
      </c>
    </row>
    <row r="54" spans="1:6" ht="16.5" thickBot="1">
      <c r="A54" s="3" t="s">
        <v>9</v>
      </c>
      <c r="B54" s="4">
        <v>30</v>
      </c>
      <c r="C54" s="8">
        <v>1</v>
      </c>
      <c r="D54" s="8">
        <v>11</v>
      </c>
      <c r="E54" s="8">
        <v>1</v>
      </c>
      <c r="F54" s="5">
        <f t="shared" si="3"/>
        <v>330</v>
      </c>
    </row>
    <row r="55" spans="1:6" ht="16.5" thickBot="1">
      <c r="A55" s="3" t="s">
        <v>10</v>
      </c>
      <c r="B55" s="4">
        <v>31</v>
      </c>
      <c r="C55" s="8">
        <v>1</v>
      </c>
      <c r="D55" s="8">
        <v>11111</v>
      </c>
      <c r="E55" s="8">
        <v>1</v>
      </c>
      <c r="F55" s="5">
        <f t="shared" si="3"/>
        <v>344441</v>
      </c>
    </row>
    <row r="56" spans="1:6" ht="16.5" thickBot="1">
      <c r="A56" s="3" t="s">
        <v>11</v>
      </c>
      <c r="B56" s="4">
        <v>30</v>
      </c>
      <c r="C56" s="8">
        <v>1</v>
      </c>
      <c r="D56" s="8">
        <v>1111</v>
      </c>
      <c r="E56" s="8">
        <v>1</v>
      </c>
      <c r="F56" s="5">
        <f t="shared" si="3"/>
        <v>33330</v>
      </c>
    </row>
    <row r="57" spans="1:6" ht="16.5" thickBot="1">
      <c r="A57" s="3" t="s">
        <v>12</v>
      </c>
      <c r="B57" s="4">
        <v>31</v>
      </c>
      <c r="C57" s="8">
        <v>1</v>
      </c>
      <c r="D57" s="8">
        <v>1</v>
      </c>
      <c r="E57" s="8">
        <v>1</v>
      </c>
      <c r="F57" s="5">
        <f t="shared" si="3"/>
        <v>31</v>
      </c>
    </row>
    <row r="58" spans="1:6" ht="16.5" thickBot="1">
      <c r="A58" s="3" t="s">
        <v>13</v>
      </c>
      <c r="B58" s="4">
        <v>31</v>
      </c>
      <c r="C58" s="8">
        <v>1</v>
      </c>
      <c r="D58" s="8">
        <v>1</v>
      </c>
      <c r="E58" s="8">
        <v>1</v>
      </c>
      <c r="F58" s="5">
        <f t="shared" si="3"/>
        <v>31</v>
      </c>
    </row>
    <row r="59" spans="1:6" ht="16.5" thickBot="1">
      <c r="A59" s="3" t="s">
        <v>14</v>
      </c>
      <c r="B59" s="4">
        <v>30</v>
      </c>
      <c r="C59" s="8">
        <v>1</v>
      </c>
      <c r="D59" s="8">
        <v>1</v>
      </c>
      <c r="E59" s="8">
        <v>1</v>
      </c>
      <c r="F59" s="5">
        <f t="shared" si="3"/>
        <v>30</v>
      </c>
    </row>
    <row r="60" spans="1:6" ht="16.5" thickBot="1">
      <c r="A60" s="3" t="s">
        <v>15</v>
      </c>
      <c r="B60" s="4">
        <v>31</v>
      </c>
      <c r="C60" s="8">
        <v>1</v>
      </c>
      <c r="D60" s="8">
        <v>1</v>
      </c>
      <c r="E60" s="8">
        <v>1</v>
      </c>
      <c r="F60" s="5">
        <f t="shared" si="3"/>
        <v>31</v>
      </c>
    </row>
    <row r="61" spans="1:6" ht="16.5" thickBot="1">
      <c r="A61" s="3" t="s">
        <v>16</v>
      </c>
      <c r="B61" s="4">
        <v>30</v>
      </c>
      <c r="C61" s="8">
        <v>1</v>
      </c>
      <c r="D61" s="8">
        <v>1</v>
      </c>
      <c r="E61" s="8">
        <v>1</v>
      </c>
      <c r="F61" s="5">
        <f t="shared" si="3"/>
        <v>30</v>
      </c>
    </row>
    <row r="62" spans="1:6" ht="16.5" thickBot="1">
      <c r="A62" s="3" t="s">
        <v>17</v>
      </c>
      <c r="B62" s="4">
        <v>31</v>
      </c>
      <c r="C62" s="8">
        <v>1</v>
      </c>
      <c r="D62" s="8">
        <v>1</v>
      </c>
      <c r="E62" s="8">
        <v>1</v>
      </c>
      <c r="F62" s="5">
        <f t="shared" si="3"/>
        <v>31</v>
      </c>
    </row>
    <row r="63" spans="1:6" ht="15.75">
      <c r="A63" s="13"/>
      <c r="B63" s="13"/>
      <c r="C63" s="14"/>
      <c r="D63" s="14"/>
      <c r="E63" s="14"/>
      <c r="F63" s="15"/>
    </row>
    <row r="64" spans="1:2" ht="16.5" thickBot="1">
      <c r="A64" s="10" t="s">
        <v>44</v>
      </c>
      <c r="B64" s="11"/>
    </row>
    <row r="65" spans="1:6" ht="46.5" customHeight="1">
      <c r="A65" s="19" t="s">
        <v>0</v>
      </c>
      <c r="B65" s="19" t="s">
        <v>1</v>
      </c>
      <c r="C65" s="19" t="s">
        <v>28</v>
      </c>
      <c r="D65" s="19" t="s">
        <v>29</v>
      </c>
      <c r="E65" s="19" t="s">
        <v>30</v>
      </c>
      <c r="F65" s="12" t="s">
        <v>31</v>
      </c>
    </row>
    <row r="66" spans="1:6" ht="16.5" thickBot="1">
      <c r="A66" s="20"/>
      <c r="B66" s="20"/>
      <c r="C66" s="20"/>
      <c r="D66" s="20"/>
      <c r="E66" s="20"/>
      <c r="F66" s="4" t="s">
        <v>32</v>
      </c>
    </row>
    <row r="67" spans="1:6" ht="16.5" thickBot="1">
      <c r="A67" s="3" t="s">
        <v>6</v>
      </c>
      <c r="B67" s="4">
        <v>31</v>
      </c>
      <c r="C67" s="8"/>
      <c r="D67" s="8"/>
      <c r="E67" s="8"/>
      <c r="F67" s="5"/>
    </row>
    <row r="68" spans="1:6" ht="16.5" thickBot="1">
      <c r="A68" s="3" t="s">
        <v>7</v>
      </c>
      <c r="B68" s="4">
        <v>28</v>
      </c>
      <c r="C68" s="8"/>
      <c r="D68" s="8"/>
      <c r="E68" s="8"/>
      <c r="F68" s="5"/>
    </row>
    <row r="69" spans="1:6" ht="16.5" thickBot="1">
      <c r="A69" s="3" t="s">
        <v>8</v>
      </c>
      <c r="B69" s="4">
        <v>31</v>
      </c>
      <c r="C69" s="8">
        <v>0</v>
      </c>
      <c r="D69" s="8">
        <v>0</v>
      </c>
      <c r="E69" s="8">
        <v>1</v>
      </c>
      <c r="F69" s="5">
        <f aca="true" t="shared" si="4" ref="F69:F76">B69*C69*D69*E69</f>
        <v>0</v>
      </c>
    </row>
    <row r="70" spans="1:6" ht="16.5" thickBot="1">
      <c r="A70" s="3" t="s">
        <v>9</v>
      </c>
      <c r="B70" s="4">
        <v>30</v>
      </c>
      <c r="C70" s="8">
        <v>0</v>
      </c>
      <c r="D70" s="8">
        <v>0</v>
      </c>
      <c r="E70" s="8">
        <v>1</v>
      </c>
      <c r="F70" s="5">
        <f t="shared" si="4"/>
        <v>0</v>
      </c>
    </row>
    <row r="71" spans="1:6" ht="16.5" thickBot="1">
      <c r="A71" s="3" t="s">
        <v>10</v>
      </c>
      <c r="B71" s="4">
        <v>31</v>
      </c>
      <c r="C71" s="8">
        <v>0</v>
      </c>
      <c r="D71" s="8">
        <v>0</v>
      </c>
      <c r="E71" s="8">
        <v>1</v>
      </c>
      <c r="F71" s="5">
        <f t="shared" si="4"/>
        <v>0</v>
      </c>
    </row>
    <row r="72" spans="1:6" ht="16.5" thickBot="1">
      <c r="A72" s="3" t="s">
        <v>11</v>
      </c>
      <c r="B72" s="4">
        <v>30</v>
      </c>
      <c r="C72" s="8">
        <v>0</v>
      </c>
      <c r="D72" s="8">
        <v>0</v>
      </c>
      <c r="E72" s="8">
        <v>1</v>
      </c>
      <c r="F72" s="5">
        <f t="shared" si="4"/>
        <v>0</v>
      </c>
    </row>
    <row r="73" spans="1:6" ht="16.5" thickBot="1">
      <c r="A73" s="3" t="s">
        <v>12</v>
      </c>
      <c r="B73" s="4">
        <v>31</v>
      </c>
      <c r="C73" s="8">
        <v>0</v>
      </c>
      <c r="D73" s="8">
        <v>0</v>
      </c>
      <c r="E73" s="8">
        <v>1</v>
      </c>
      <c r="F73" s="5">
        <f t="shared" si="4"/>
        <v>0</v>
      </c>
    </row>
    <row r="74" spans="1:6" ht="16.5" thickBot="1">
      <c r="A74" s="3" t="s">
        <v>13</v>
      </c>
      <c r="B74" s="4">
        <v>31</v>
      </c>
      <c r="C74" s="8">
        <v>0</v>
      </c>
      <c r="D74" s="8">
        <v>0</v>
      </c>
      <c r="E74" s="8">
        <v>1</v>
      </c>
      <c r="F74" s="5">
        <f t="shared" si="4"/>
        <v>0</v>
      </c>
    </row>
    <row r="75" spans="1:6" ht="16.5" thickBot="1">
      <c r="A75" s="3" t="s">
        <v>14</v>
      </c>
      <c r="B75" s="4">
        <v>30</v>
      </c>
      <c r="C75" s="8">
        <v>0</v>
      </c>
      <c r="D75" s="8">
        <v>0</v>
      </c>
      <c r="E75" s="8">
        <v>1</v>
      </c>
      <c r="F75" s="5">
        <f t="shared" si="4"/>
        <v>0</v>
      </c>
    </row>
    <row r="76" spans="1:6" ht="16.5" thickBot="1">
      <c r="A76" s="3" t="s">
        <v>15</v>
      </c>
      <c r="B76" s="4">
        <v>31</v>
      </c>
      <c r="C76" s="8">
        <v>0</v>
      </c>
      <c r="D76" s="8">
        <v>0</v>
      </c>
      <c r="E76" s="8">
        <v>1</v>
      </c>
      <c r="F76" s="5">
        <f t="shared" si="4"/>
        <v>0</v>
      </c>
    </row>
    <row r="77" spans="1:6" ht="16.5" thickBot="1">
      <c r="A77" s="3" t="s">
        <v>16</v>
      </c>
      <c r="B77" s="4">
        <v>30</v>
      </c>
      <c r="C77" s="8"/>
      <c r="D77" s="8"/>
      <c r="E77" s="8"/>
      <c r="F77" s="5"/>
    </row>
    <row r="78" spans="1:6" ht="16.5" thickBot="1">
      <c r="A78" s="3" t="s">
        <v>17</v>
      </c>
      <c r="B78" s="4">
        <v>31</v>
      </c>
      <c r="C78" s="8"/>
      <c r="D78" s="8"/>
      <c r="E78" s="8"/>
      <c r="F78" s="5"/>
    </row>
    <row r="80" spans="1:4" ht="16.5" thickBot="1">
      <c r="A80" s="10" t="s">
        <v>33</v>
      </c>
      <c r="B80" s="11"/>
      <c r="C80" s="11"/>
      <c r="D80" s="11"/>
    </row>
    <row r="81" spans="1:5" ht="46.5" customHeight="1">
      <c r="A81" s="19" t="s">
        <v>0</v>
      </c>
      <c r="B81" s="19" t="s">
        <v>1</v>
      </c>
      <c r="C81" s="19" t="s">
        <v>34</v>
      </c>
      <c r="D81" s="19" t="s">
        <v>29</v>
      </c>
      <c r="E81" s="12" t="s">
        <v>35</v>
      </c>
    </row>
    <row r="82" spans="1:5" ht="16.5" thickBot="1">
      <c r="A82" s="20"/>
      <c r="B82" s="20"/>
      <c r="C82" s="20"/>
      <c r="D82" s="20"/>
      <c r="E82" s="4" t="s">
        <v>32</v>
      </c>
    </row>
    <row r="83" spans="1:5" ht="16.5" thickBot="1">
      <c r="A83" s="3" t="s">
        <v>6</v>
      </c>
      <c r="B83" s="4">
        <v>31</v>
      </c>
      <c r="C83" s="8">
        <v>1</v>
      </c>
      <c r="D83" s="8">
        <v>1</v>
      </c>
      <c r="E83" s="5">
        <f aca="true" t="shared" si="5" ref="E83:E94">B83*C83*D83</f>
        <v>31</v>
      </c>
    </row>
    <row r="84" spans="1:5" ht="16.5" thickBot="1">
      <c r="A84" s="3" t="s">
        <v>7</v>
      </c>
      <c r="B84" s="4">
        <v>28</v>
      </c>
      <c r="C84" s="8">
        <v>1</v>
      </c>
      <c r="D84" s="8">
        <v>1</v>
      </c>
      <c r="E84" s="5">
        <f t="shared" si="5"/>
        <v>28</v>
      </c>
    </row>
    <row r="85" spans="1:5" ht="16.5" thickBot="1">
      <c r="A85" s="3" t="s">
        <v>8</v>
      </c>
      <c r="B85" s="4">
        <v>31</v>
      </c>
      <c r="C85" s="8">
        <v>1</v>
      </c>
      <c r="D85" s="8">
        <v>1</v>
      </c>
      <c r="E85" s="5">
        <f t="shared" si="5"/>
        <v>31</v>
      </c>
    </row>
    <row r="86" spans="1:5" ht="16.5" thickBot="1">
      <c r="A86" s="3" t="s">
        <v>9</v>
      </c>
      <c r="B86" s="4">
        <v>30</v>
      </c>
      <c r="C86" s="8">
        <v>1</v>
      </c>
      <c r="D86" s="8">
        <v>1</v>
      </c>
      <c r="E86" s="5">
        <f t="shared" si="5"/>
        <v>30</v>
      </c>
    </row>
    <row r="87" spans="1:5" ht="16.5" thickBot="1">
      <c r="A87" s="3" t="s">
        <v>10</v>
      </c>
      <c r="B87" s="4">
        <v>31</v>
      </c>
      <c r="C87" s="8">
        <v>1</v>
      </c>
      <c r="D87" s="8">
        <v>1</v>
      </c>
      <c r="E87" s="5">
        <f t="shared" si="5"/>
        <v>31</v>
      </c>
    </row>
    <row r="88" spans="1:5" ht="16.5" thickBot="1">
      <c r="A88" s="3" t="s">
        <v>11</v>
      </c>
      <c r="B88" s="4">
        <v>30</v>
      </c>
      <c r="C88" s="8">
        <v>1</v>
      </c>
      <c r="D88" s="8">
        <v>1</v>
      </c>
      <c r="E88" s="5">
        <f t="shared" si="5"/>
        <v>30</v>
      </c>
    </row>
    <row r="89" spans="1:5" ht="16.5" thickBot="1">
      <c r="A89" s="3" t="s">
        <v>12</v>
      </c>
      <c r="B89" s="4">
        <v>31</v>
      </c>
      <c r="C89" s="8">
        <v>1</v>
      </c>
      <c r="D89" s="8">
        <v>1</v>
      </c>
      <c r="E89" s="5">
        <f t="shared" si="5"/>
        <v>31</v>
      </c>
    </row>
    <row r="90" spans="1:5" ht="16.5" thickBot="1">
      <c r="A90" s="3" t="s">
        <v>13</v>
      </c>
      <c r="B90" s="4">
        <v>31</v>
      </c>
      <c r="C90" s="8">
        <v>1</v>
      </c>
      <c r="D90" s="8">
        <v>1</v>
      </c>
      <c r="E90" s="5">
        <f t="shared" si="5"/>
        <v>31</v>
      </c>
    </row>
    <row r="91" spans="1:5" ht="16.5" thickBot="1">
      <c r="A91" s="3" t="s">
        <v>14</v>
      </c>
      <c r="B91" s="4">
        <v>30</v>
      </c>
      <c r="C91" s="8">
        <v>1</v>
      </c>
      <c r="D91" s="8">
        <v>1</v>
      </c>
      <c r="E91" s="5">
        <f t="shared" si="5"/>
        <v>30</v>
      </c>
    </row>
    <row r="92" spans="1:5" ht="16.5" thickBot="1">
      <c r="A92" s="3" t="s">
        <v>15</v>
      </c>
      <c r="B92" s="4">
        <v>31</v>
      </c>
      <c r="C92" s="8">
        <v>1</v>
      </c>
      <c r="D92" s="8">
        <v>1</v>
      </c>
      <c r="E92" s="5">
        <f t="shared" si="5"/>
        <v>31</v>
      </c>
    </row>
    <row r="93" spans="1:5" ht="16.5" thickBot="1">
      <c r="A93" s="3" t="s">
        <v>16</v>
      </c>
      <c r="B93" s="4">
        <v>30</v>
      </c>
      <c r="C93" s="8">
        <v>1</v>
      </c>
      <c r="D93" s="8">
        <v>1</v>
      </c>
      <c r="E93" s="5">
        <f t="shared" si="5"/>
        <v>30</v>
      </c>
    </row>
    <row r="94" spans="1:5" ht="16.5" thickBot="1">
      <c r="A94" s="3" t="s">
        <v>17</v>
      </c>
      <c r="B94" s="4">
        <v>31</v>
      </c>
      <c r="C94" s="8">
        <v>1</v>
      </c>
      <c r="D94" s="8">
        <v>1</v>
      </c>
      <c r="E94" s="5">
        <f t="shared" si="5"/>
        <v>31</v>
      </c>
    </row>
    <row r="96" spans="1:4" ht="16.5" thickBot="1">
      <c r="A96" s="10" t="s">
        <v>36</v>
      </c>
      <c r="B96" s="11"/>
      <c r="C96" s="11"/>
      <c r="D96" s="11"/>
    </row>
    <row r="97" spans="1:6" ht="15.75">
      <c r="A97" s="19" t="s">
        <v>0</v>
      </c>
      <c r="B97" s="19" t="s">
        <v>37</v>
      </c>
      <c r="C97" s="19" t="s">
        <v>38</v>
      </c>
      <c r="D97" s="12" t="s">
        <v>35</v>
      </c>
      <c r="E97" s="12" t="s">
        <v>39</v>
      </c>
      <c r="F97" s="12" t="s">
        <v>41</v>
      </c>
    </row>
    <row r="98" spans="1:6" ht="48" thickBot="1">
      <c r="A98" s="20"/>
      <c r="B98" s="20"/>
      <c r="C98" s="20"/>
      <c r="D98" s="4" t="s">
        <v>32</v>
      </c>
      <c r="E98" s="4" t="s">
        <v>40</v>
      </c>
      <c r="F98" s="4" t="s">
        <v>42</v>
      </c>
    </row>
    <row r="99" spans="1:6" ht="16.5" thickBot="1">
      <c r="A99" s="3" t="s">
        <v>6</v>
      </c>
      <c r="B99" s="4">
        <f aca="true" t="shared" si="6" ref="B99:B110">F67</f>
        <v>0</v>
      </c>
      <c r="C99" s="5">
        <f aca="true" t="shared" si="7" ref="C99:C110">F51</f>
        <v>341</v>
      </c>
      <c r="D99" s="5">
        <f aca="true" t="shared" si="8" ref="D99:D110">E83</f>
        <v>31</v>
      </c>
      <c r="E99" s="5">
        <f aca="true" t="shared" si="9" ref="E99:E110">B99+D99</f>
        <v>31</v>
      </c>
      <c r="F99" s="5">
        <f aca="true" t="shared" si="10" ref="F99:F110">C99+D99</f>
        <v>372</v>
      </c>
    </row>
    <row r="100" spans="1:6" ht="16.5" thickBot="1">
      <c r="A100" s="3" t="s">
        <v>7</v>
      </c>
      <c r="B100" s="4">
        <f t="shared" si="6"/>
        <v>0</v>
      </c>
      <c r="C100" s="5">
        <f t="shared" si="7"/>
        <v>28</v>
      </c>
      <c r="D100" s="5">
        <f t="shared" si="8"/>
        <v>28</v>
      </c>
      <c r="E100" s="5">
        <f t="shared" si="9"/>
        <v>28</v>
      </c>
      <c r="F100" s="5">
        <f t="shared" si="10"/>
        <v>56</v>
      </c>
    </row>
    <row r="101" spans="1:6" ht="16.5" thickBot="1">
      <c r="A101" s="3" t="s">
        <v>8</v>
      </c>
      <c r="B101" s="4">
        <f t="shared" si="6"/>
        <v>0</v>
      </c>
      <c r="C101" s="5">
        <f t="shared" si="7"/>
        <v>341</v>
      </c>
      <c r="D101" s="5">
        <f t="shared" si="8"/>
        <v>31</v>
      </c>
      <c r="E101" s="5">
        <f t="shared" si="9"/>
        <v>31</v>
      </c>
      <c r="F101" s="5">
        <f t="shared" si="10"/>
        <v>372</v>
      </c>
    </row>
    <row r="102" spans="1:6" ht="16.5" thickBot="1">
      <c r="A102" s="3" t="s">
        <v>9</v>
      </c>
      <c r="B102" s="4">
        <f t="shared" si="6"/>
        <v>0</v>
      </c>
      <c r="C102" s="5">
        <f t="shared" si="7"/>
        <v>330</v>
      </c>
      <c r="D102" s="5">
        <f t="shared" si="8"/>
        <v>30</v>
      </c>
      <c r="E102" s="5">
        <f t="shared" si="9"/>
        <v>30</v>
      </c>
      <c r="F102" s="5">
        <f t="shared" si="10"/>
        <v>360</v>
      </c>
    </row>
    <row r="103" spans="1:6" ht="16.5" thickBot="1">
      <c r="A103" s="3" t="s">
        <v>10</v>
      </c>
      <c r="B103" s="4">
        <f t="shared" si="6"/>
        <v>0</v>
      </c>
      <c r="C103" s="5">
        <f t="shared" si="7"/>
        <v>344441</v>
      </c>
      <c r="D103" s="5">
        <f t="shared" si="8"/>
        <v>31</v>
      </c>
      <c r="E103" s="5">
        <f t="shared" si="9"/>
        <v>31</v>
      </c>
      <c r="F103" s="5">
        <f t="shared" si="10"/>
        <v>344472</v>
      </c>
    </row>
    <row r="104" spans="1:6" ht="16.5" thickBot="1">
      <c r="A104" s="3" t="s">
        <v>11</v>
      </c>
      <c r="B104" s="4">
        <f t="shared" si="6"/>
        <v>0</v>
      </c>
      <c r="C104" s="5">
        <f t="shared" si="7"/>
        <v>33330</v>
      </c>
      <c r="D104" s="5">
        <f t="shared" si="8"/>
        <v>30</v>
      </c>
      <c r="E104" s="5">
        <f t="shared" si="9"/>
        <v>30</v>
      </c>
      <c r="F104" s="5">
        <f t="shared" si="10"/>
        <v>33360</v>
      </c>
    </row>
    <row r="105" spans="1:6" ht="16.5" thickBot="1">
      <c r="A105" s="3" t="s">
        <v>12</v>
      </c>
      <c r="B105" s="4">
        <f t="shared" si="6"/>
        <v>0</v>
      </c>
      <c r="C105" s="5">
        <f t="shared" si="7"/>
        <v>31</v>
      </c>
      <c r="D105" s="5">
        <f t="shared" si="8"/>
        <v>31</v>
      </c>
      <c r="E105" s="5">
        <f t="shared" si="9"/>
        <v>31</v>
      </c>
      <c r="F105" s="5">
        <f t="shared" si="10"/>
        <v>62</v>
      </c>
    </row>
    <row r="106" spans="1:6" ht="16.5" thickBot="1">
      <c r="A106" s="3" t="s">
        <v>13</v>
      </c>
      <c r="B106" s="4">
        <f t="shared" si="6"/>
        <v>0</v>
      </c>
      <c r="C106" s="5">
        <f t="shared" si="7"/>
        <v>31</v>
      </c>
      <c r="D106" s="5">
        <f t="shared" si="8"/>
        <v>31</v>
      </c>
      <c r="E106" s="5">
        <f t="shared" si="9"/>
        <v>31</v>
      </c>
      <c r="F106" s="5">
        <f t="shared" si="10"/>
        <v>62</v>
      </c>
    </row>
    <row r="107" spans="1:6" ht="16.5" thickBot="1">
      <c r="A107" s="3" t="s">
        <v>14</v>
      </c>
      <c r="B107" s="4">
        <f t="shared" si="6"/>
        <v>0</v>
      </c>
      <c r="C107" s="5">
        <f t="shared" si="7"/>
        <v>30</v>
      </c>
      <c r="D107" s="5">
        <f t="shared" si="8"/>
        <v>30</v>
      </c>
      <c r="E107" s="5">
        <f t="shared" si="9"/>
        <v>30</v>
      </c>
      <c r="F107" s="5">
        <f t="shared" si="10"/>
        <v>60</v>
      </c>
    </row>
    <row r="108" spans="1:6" ht="16.5" thickBot="1">
      <c r="A108" s="3" t="s">
        <v>15</v>
      </c>
      <c r="B108" s="4">
        <f t="shared" si="6"/>
        <v>0</v>
      </c>
      <c r="C108" s="5">
        <f t="shared" si="7"/>
        <v>31</v>
      </c>
      <c r="D108" s="5">
        <f t="shared" si="8"/>
        <v>31</v>
      </c>
      <c r="E108" s="5">
        <f t="shared" si="9"/>
        <v>31</v>
      </c>
      <c r="F108" s="5">
        <f t="shared" si="10"/>
        <v>62</v>
      </c>
    </row>
    <row r="109" spans="1:6" ht="16.5" thickBot="1">
      <c r="A109" s="3" t="s">
        <v>16</v>
      </c>
      <c r="B109" s="4">
        <f t="shared" si="6"/>
        <v>0</v>
      </c>
      <c r="C109" s="5">
        <f t="shared" si="7"/>
        <v>30</v>
      </c>
      <c r="D109" s="5">
        <f t="shared" si="8"/>
        <v>30</v>
      </c>
      <c r="E109" s="5">
        <f t="shared" si="9"/>
        <v>30</v>
      </c>
      <c r="F109" s="5">
        <f t="shared" si="10"/>
        <v>60</v>
      </c>
    </row>
    <row r="110" spans="1:6" ht="16.5" thickBot="1">
      <c r="A110" s="3" t="s">
        <v>17</v>
      </c>
      <c r="B110" s="4">
        <f t="shared" si="6"/>
        <v>0</v>
      </c>
      <c r="C110" s="5">
        <f t="shared" si="7"/>
        <v>31</v>
      </c>
      <c r="D110" s="5">
        <f t="shared" si="8"/>
        <v>31</v>
      </c>
      <c r="E110" s="5">
        <f t="shared" si="9"/>
        <v>31</v>
      </c>
      <c r="F110" s="5">
        <f t="shared" si="10"/>
        <v>62</v>
      </c>
    </row>
    <row r="112" spans="1:6" ht="16.5" thickBot="1">
      <c r="A112" s="10" t="s">
        <v>45</v>
      </c>
      <c r="B112" s="11"/>
      <c r="C112" s="11"/>
      <c r="D112" s="11"/>
      <c r="E112" s="11"/>
      <c r="F112" s="11"/>
    </row>
    <row r="113" spans="1:4" ht="15.75">
      <c r="A113" s="19" t="s">
        <v>0</v>
      </c>
      <c r="B113" s="19" t="s">
        <v>1</v>
      </c>
      <c r="C113" s="12" t="s">
        <v>46</v>
      </c>
      <c r="D113" s="12" t="s">
        <v>46</v>
      </c>
    </row>
    <row r="114" spans="1:4" ht="48" thickBot="1">
      <c r="A114" s="20"/>
      <c r="B114" s="20"/>
      <c r="C114" s="4" t="s">
        <v>47</v>
      </c>
      <c r="D114" s="4" t="s">
        <v>48</v>
      </c>
    </row>
    <row r="115" spans="1:4" ht="16.5" thickBot="1">
      <c r="A115" s="3" t="s">
        <v>6</v>
      </c>
      <c r="B115" s="4">
        <v>31</v>
      </c>
      <c r="C115" s="8">
        <v>1</v>
      </c>
      <c r="D115" s="5">
        <f aca="true" t="shared" si="11" ref="D115:D126">B115*C115</f>
        <v>31</v>
      </c>
    </row>
    <row r="116" spans="1:4" ht="16.5" thickBot="1">
      <c r="A116" s="3" t="s">
        <v>7</v>
      </c>
      <c r="B116" s="4">
        <v>28</v>
      </c>
      <c r="C116" s="8">
        <v>1</v>
      </c>
      <c r="D116" s="5">
        <f t="shared" si="11"/>
        <v>28</v>
      </c>
    </row>
    <row r="117" spans="1:4" ht="16.5" thickBot="1">
      <c r="A117" s="3" t="s">
        <v>8</v>
      </c>
      <c r="B117" s="4">
        <v>31</v>
      </c>
      <c r="C117" s="8">
        <v>1</v>
      </c>
      <c r="D117" s="5">
        <f t="shared" si="11"/>
        <v>31</v>
      </c>
    </row>
    <row r="118" spans="1:4" ht="16.5" thickBot="1">
      <c r="A118" s="3" t="s">
        <v>9</v>
      </c>
      <c r="B118" s="4">
        <v>30</v>
      </c>
      <c r="C118" s="8">
        <v>1</v>
      </c>
      <c r="D118" s="5">
        <f t="shared" si="11"/>
        <v>30</v>
      </c>
    </row>
    <row r="119" spans="1:4" ht="16.5" thickBot="1">
      <c r="A119" s="3" t="s">
        <v>10</v>
      </c>
      <c r="B119" s="4">
        <v>31</v>
      </c>
      <c r="C119" s="8">
        <v>1</v>
      </c>
      <c r="D119" s="5">
        <f t="shared" si="11"/>
        <v>31</v>
      </c>
    </row>
    <row r="120" spans="1:4" ht="16.5" thickBot="1">
      <c r="A120" s="3" t="s">
        <v>11</v>
      </c>
      <c r="B120" s="4">
        <v>30</v>
      </c>
      <c r="C120" s="8">
        <v>1</v>
      </c>
      <c r="D120" s="5">
        <f t="shared" si="11"/>
        <v>30</v>
      </c>
    </row>
    <row r="121" spans="1:4" ht="16.5" thickBot="1">
      <c r="A121" s="3" t="s">
        <v>12</v>
      </c>
      <c r="B121" s="4">
        <v>31</v>
      </c>
      <c r="C121" s="8">
        <v>1</v>
      </c>
      <c r="D121" s="5">
        <f t="shared" si="11"/>
        <v>31</v>
      </c>
    </row>
    <row r="122" spans="1:4" ht="16.5" thickBot="1">
      <c r="A122" s="3" t="s">
        <v>13</v>
      </c>
      <c r="B122" s="4">
        <v>31</v>
      </c>
      <c r="C122" s="8">
        <v>1</v>
      </c>
      <c r="D122" s="5">
        <f t="shared" si="11"/>
        <v>31</v>
      </c>
    </row>
    <row r="123" spans="1:4" ht="16.5" thickBot="1">
      <c r="A123" s="3" t="s">
        <v>14</v>
      </c>
      <c r="B123" s="4">
        <v>30</v>
      </c>
      <c r="C123" s="8">
        <v>1</v>
      </c>
      <c r="D123" s="5">
        <f t="shared" si="11"/>
        <v>30</v>
      </c>
    </row>
    <row r="124" spans="1:4" ht="16.5" thickBot="1">
      <c r="A124" s="3" t="s">
        <v>15</v>
      </c>
      <c r="B124" s="4">
        <v>31</v>
      </c>
      <c r="C124" s="8">
        <v>1</v>
      </c>
      <c r="D124" s="5">
        <f t="shared" si="11"/>
        <v>31</v>
      </c>
    </row>
    <row r="125" spans="1:4" ht="16.5" thickBot="1">
      <c r="A125" s="3" t="s">
        <v>16</v>
      </c>
      <c r="B125" s="4">
        <v>30</v>
      </c>
      <c r="C125" s="8">
        <v>1</v>
      </c>
      <c r="D125" s="5">
        <f t="shared" si="11"/>
        <v>30</v>
      </c>
    </row>
    <row r="126" spans="1:4" ht="16.5" thickBot="1">
      <c r="A126" s="3" t="s">
        <v>17</v>
      </c>
      <c r="B126" s="4">
        <v>31</v>
      </c>
      <c r="C126" s="8">
        <v>1</v>
      </c>
      <c r="D126" s="5">
        <f t="shared" si="11"/>
        <v>31</v>
      </c>
    </row>
    <row r="128" spans="1:3" ht="16.5" thickBot="1">
      <c r="A128" s="10" t="s">
        <v>49</v>
      </c>
      <c r="B128" s="11"/>
      <c r="C128" s="11"/>
    </row>
    <row r="129" spans="1:6" ht="46.5" customHeight="1">
      <c r="A129" s="19" t="s">
        <v>0</v>
      </c>
      <c r="B129" s="19" t="s">
        <v>1</v>
      </c>
      <c r="C129" s="19" t="s">
        <v>50</v>
      </c>
      <c r="D129" s="19" t="s">
        <v>51</v>
      </c>
      <c r="E129" s="19" t="s">
        <v>52</v>
      </c>
      <c r="F129" s="12" t="s">
        <v>53</v>
      </c>
    </row>
    <row r="130" spans="1:6" ht="16.5" thickBot="1">
      <c r="A130" s="20"/>
      <c r="B130" s="20"/>
      <c r="C130" s="20"/>
      <c r="D130" s="20"/>
      <c r="E130" s="20"/>
      <c r="F130" s="4" t="s">
        <v>32</v>
      </c>
    </row>
    <row r="131" spans="1:6" ht="16.5" thickBot="1">
      <c r="A131" s="3" t="s">
        <v>6</v>
      </c>
      <c r="B131" s="4">
        <v>31</v>
      </c>
      <c r="C131" s="8">
        <v>1</v>
      </c>
      <c r="D131" s="8">
        <v>1</v>
      </c>
      <c r="E131" s="8">
        <v>1</v>
      </c>
      <c r="F131" s="5">
        <f aca="true" t="shared" si="12" ref="F131:F142">B131*C131*D131*E131</f>
        <v>31</v>
      </c>
    </row>
    <row r="132" spans="1:6" ht="16.5" thickBot="1">
      <c r="A132" s="3" t="s">
        <v>7</v>
      </c>
      <c r="B132" s="4">
        <v>28</v>
      </c>
      <c r="C132" s="8">
        <v>1</v>
      </c>
      <c r="D132" s="8">
        <v>1</v>
      </c>
      <c r="E132" s="8">
        <v>1</v>
      </c>
      <c r="F132" s="5">
        <f t="shared" si="12"/>
        <v>28</v>
      </c>
    </row>
    <row r="133" spans="1:6" ht="16.5" thickBot="1">
      <c r="A133" s="3" t="s">
        <v>8</v>
      </c>
      <c r="B133" s="4">
        <v>31</v>
      </c>
      <c r="C133" s="8">
        <v>1</v>
      </c>
      <c r="D133" s="8">
        <v>1</v>
      </c>
      <c r="E133" s="8">
        <v>1</v>
      </c>
      <c r="F133" s="5">
        <f t="shared" si="12"/>
        <v>31</v>
      </c>
    </row>
    <row r="134" spans="1:6" ht="16.5" thickBot="1">
      <c r="A134" s="3" t="s">
        <v>9</v>
      </c>
      <c r="B134" s="4">
        <v>30</v>
      </c>
      <c r="C134" s="8">
        <v>1</v>
      </c>
      <c r="D134" s="8">
        <v>1</v>
      </c>
      <c r="E134" s="8">
        <v>1</v>
      </c>
      <c r="F134" s="5">
        <f t="shared" si="12"/>
        <v>30</v>
      </c>
    </row>
    <row r="135" spans="1:6" ht="16.5" thickBot="1">
      <c r="A135" s="3" t="s">
        <v>10</v>
      </c>
      <c r="B135" s="4">
        <v>31</v>
      </c>
      <c r="C135" s="8">
        <v>1</v>
      </c>
      <c r="D135" s="8">
        <v>1</v>
      </c>
      <c r="E135" s="8">
        <v>1</v>
      </c>
      <c r="F135" s="5">
        <f t="shared" si="12"/>
        <v>31</v>
      </c>
    </row>
    <row r="136" spans="1:6" ht="16.5" thickBot="1">
      <c r="A136" s="3" t="s">
        <v>11</v>
      </c>
      <c r="B136" s="4">
        <v>30</v>
      </c>
      <c r="C136" s="8">
        <v>1</v>
      </c>
      <c r="D136" s="8">
        <v>1</v>
      </c>
      <c r="E136" s="8">
        <v>1</v>
      </c>
      <c r="F136" s="5">
        <f t="shared" si="12"/>
        <v>30</v>
      </c>
    </row>
    <row r="137" spans="1:6" ht="16.5" thickBot="1">
      <c r="A137" s="3" t="s">
        <v>12</v>
      </c>
      <c r="B137" s="4">
        <v>31</v>
      </c>
      <c r="C137" s="8">
        <v>1</v>
      </c>
      <c r="D137" s="8">
        <v>1</v>
      </c>
      <c r="E137" s="8">
        <v>1</v>
      </c>
      <c r="F137" s="5">
        <f t="shared" si="12"/>
        <v>31</v>
      </c>
    </row>
    <row r="138" spans="1:6" ht="16.5" thickBot="1">
      <c r="A138" s="3" t="s">
        <v>13</v>
      </c>
      <c r="B138" s="4">
        <v>31</v>
      </c>
      <c r="C138" s="8">
        <v>1</v>
      </c>
      <c r="D138" s="8">
        <v>1</v>
      </c>
      <c r="E138" s="8">
        <v>1</v>
      </c>
      <c r="F138" s="5">
        <f t="shared" si="12"/>
        <v>31</v>
      </c>
    </row>
    <row r="139" spans="1:6" ht="16.5" thickBot="1">
      <c r="A139" s="3" t="s">
        <v>14</v>
      </c>
      <c r="B139" s="4">
        <v>30</v>
      </c>
      <c r="C139" s="8">
        <v>1</v>
      </c>
      <c r="D139" s="8">
        <v>1</v>
      </c>
      <c r="E139" s="8">
        <v>1</v>
      </c>
      <c r="F139" s="5">
        <f t="shared" si="12"/>
        <v>30</v>
      </c>
    </row>
    <row r="140" spans="1:6" ht="16.5" thickBot="1">
      <c r="A140" s="3" t="s">
        <v>15</v>
      </c>
      <c r="B140" s="4">
        <v>31</v>
      </c>
      <c r="C140" s="8">
        <v>11</v>
      </c>
      <c r="D140" s="8">
        <v>1</v>
      </c>
      <c r="E140" s="8">
        <v>1</v>
      </c>
      <c r="F140" s="5">
        <f t="shared" si="12"/>
        <v>341</v>
      </c>
    </row>
    <row r="141" spans="1:6" ht="16.5" thickBot="1">
      <c r="A141" s="3" t="s">
        <v>16</v>
      </c>
      <c r="B141" s="4">
        <v>30</v>
      </c>
      <c r="C141" s="8">
        <v>1</v>
      </c>
      <c r="D141" s="8">
        <v>1</v>
      </c>
      <c r="E141" s="8">
        <v>1</v>
      </c>
      <c r="F141" s="5">
        <f t="shared" si="12"/>
        <v>30</v>
      </c>
    </row>
    <row r="142" spans="1:6" ht="16.5" thickBot="1">
      <c r="A142" s="3" t="s">
        <v>17</v>
      </c>
      <c r="B142" s="4">
        <v>31</v>
      </c>
      <c r="C142" s="8">
        <v>1</v>
      </c>
      <c r="D142" s="8">
        <v>1</v>
      </c>
      <c r="E142" s="8">
        <v>1</v>
      </c>
      <c r="F142" s="5">
        <f t="shared" si="12"/>
        <v>31</v>
      </c>
    </row>
    <row r="143" ht="15.75">
      <c r="D143" s="18"/>
    </row>
    <row r="144" spans="1:7" ht="16.5" thickBot="1">
      <c r="A144" s="10" t="s">
        <v>54</v>
      </c>
      <c r="B144" s="11"/>
      <c r="C144" s="11"/>
      <c r="D144" s="11"/>
      <c r="E144" s="11"/>
      <c r="F144" s="11"/>
      <c r="G144" s="11"/>
    </row>
    <row r="145" spans="1:8" ht="63.75" thickBot="1">
      <c r="A145" s="1" t="s">
        <v>0</v>
      </c>
      <c r="B145" s="2" t="s">
        <v>55</v>
      </c>
      <c r="C145" s="2" t="s">
        <v>56</v>
      </c>
      <c r="D145" s="2" t="s">
        <v>57</v>
      </c>
      <c r="E145" s="2" t="s">
        <v>46</v>
      </c>
      <c r="F145" s="2" t="s">
        <v>53</v>
      </c>
      <c r="G145" s="2" t="s">
        <v>58</v>
      </c>
      <c r="H145" s="2" t="s">
        <v>59</v>
      </c>
    </row>
    <row r="146" spans="1:8" ht="16.5" thickBot="1">
      <c r="A146" s="3" t="s">
        <v>6</v>
      </c>
      <c r="B146" s="4">
        <f aca="true" t="shared" si="13" ref="B146:B157">G18</f>
        <v>31</v>
      </c>
      <c r="C146" s="5">
        <f aca="true" t="shared" si="14" ref="C146:C155">D33</f>
        <v>0</v>
      </c>
      <c r="D146" s="5">
        <f aca="true" t="shared" si="15" ref="D146:D157">E99</f>
        <v>31</v>
      </c>
      <c r="E146" s="5">
        <f aca="true" t="shared" si="16" ref="E146:E157">D115</f>
        <v>31</v>
      </c>
      <c r="F146" s="5">
        <f aca="true" t="shared" si="17" ref="F146:F157">F131</f>
        <v>31</v>
      </c>
      <c r="G146" s="5">
        <f aca="true" t="shared" si="18" ref="G146:G157">F3</f>
        <v>372</v>
      </c>
      <c r="H146" s="5">
        <f aca="true" t="shared" si="19" ref="H146:H157">B146+C146+D146+E146+F146-G146</f>
        <v>-248</v>
      </c>
    </row>
    <row r="147" spans="1:8" ht="16.5" thickBot="1">
      <c r="A147" s="3" t="s">
        <v>7</v>
      </c>
      <c r="B147" s="4">
        <f t="shared" si="13"/>
        <v>28</v>
      </c>
      <c r="C147" s="5">
        <f t="shared" si="14"/>
        <v>0</v>
      </c>
      <c r="D147" s="5">
        <f t="shared" si="15"/>
        <v>28</v>
      </c>
      <c r="E147" s="5">
        <f t="shared" si="16"/>
        <v>28</v>
      </c>
      <c r="F147" s="5">
        <f t="shared" si="17"/>
        <v>28</v>
      </c>
      <c r="G147" s="5">
        <f t="shared" si="18"/>
        <v>6.72</v>
      </c>
      <c r="H147" s="5">
        <f t="shared" si="19"/>
        <v>105.28</v>
      </c>
    </row>
    <row r="148" spans="1:8" ht="16.5" thickBot="1">
      <c r="A148" s="3" t="s">
        <v>8</v>
      </c>
      <c r="B148" s="4">
        <f t="shared" si="13"/>
        <v>31</v>
      </c>
      <c r="C148" s="5">
        <f t="shared" si="14"/>
        <v>1</v>
      </c>
      <c r="D148" s="5">
        <f t="shared" si="15"/>
        <v>31</v>
      </c>
      <c r="E148" s="5">
        <f t="shared" si="16"/>
        <v>31</v>
      </c>
      <c r="F148" s="5">
        <f t="shared" si="17"/>
        <v>31</v>
      </c>
      <c r="G148" s="5">
        <f t="shared" si="18"/>
        <v>7.4399999999999995</v>
      </c>
      <c r="H148" s="5">
        <f t="shared" si="19"/>
        <v>117.56</v>
      </c>
    </row>
    <row r="149" spans="1:8" ht="16.5" thickBot="1">
      <c r="A149" s="3" t="s">
        <v>9</v>
      </c>
      <c r="B149" s="4">
        <f t="shared" si="13"/>
        <v>30</v>
      </c>
      <c r="C149" s="5">
        <f t="shared" si="14"/>
        <v>1</v>
      </c>
      <c r="D149" s="5">
        <f t="shared" si="15"/>
        <v>30</v>
      </c>
      <c r="E149" s="5">
        <f t="shared" si="16"/>
        <v>30</v>
      </c>
      <c r="F149" s="5">
        <f t="shared" si="17"/>
        <v>30</v>
      </c>
      <c r="G149" s="5">
        <f t="shared" si="18"/>
        <v>7.199999999999999</v>
      </c>
      <c r="H149" s="5">
        <f t="shared" si="19"/>
        <v>113.8</v>
      </c>
    </row>
    <row r="150" spans="1:8" ht="16.5" thickBot="1">
      <c r="A150" s="3" t="s">
        <v>10</v>
      </c>
      <c r="B150" s="4">
        <f t="shared" si="13"/>
        <v>31</v>
      </c>
      <c r="C150" s="5">
        <f t="shared" si="14"/>
        <v>1</v>
      </c>
      <c r="D150" s="5">
        <f t="shared" si="15"/>
        <v>31</v>
      </c>
      <c r="E150" s="5">
        <f t="shared" si="16"/>
        <v>31</v>
      </c>
      <c r="F150" s="5">
        <f t="shared" si="17"/>
        <v>31</v>
      </c>
      <c r="G150" s="5">
        <f t="shared" si="18"/>
        <v>7.4399999999999995</v>
      </c>
      <c r="H150" s="5">
        <f t="shared" si="19"/>
        <v>117.56</v>
      </c>
    </row>
    <row r="151" spans="1:8" ht="16.5" thickBot="1">
      <c r="A151" s="3" t="s">
        <v>11</v>
      </c>
      <c r="B151" s="4">
        <f t="shared" si="13"/>
        <v>30</v>
      </c>
      <c r="C151" s="5">
        <f t="shared" si="14"/>
        <v>1</v>
      </c>
      <c r="D151" s="5">
        <f t="shared" si="15"/>
        <v>30</v>
      </c>
      <c r="E151" s="5">
        <f t="shared" si="16"/>
        <v>30</v>
      </c>
      <c r="F151" s="5">
        <f t="shared" si="17"/>
        <v>30</v>
      </c>
      <c r="G151" s="5">
        <f t="shared" si="18"/>
        <v>7.199999999999999</v>
      </c>
      <c r="H151" s="5">
        <f t="shared" si="19"/>
        <v>113.8</v>
      </c>
    </row>
    <row r="152" spans="1:8" ht="16.5" thickBot="1">
      <c r="A152" s="3" t="s">
        <v>12</v>
      </c>
      <c r="B152" s="4">
        <f t="shared" si="13"/>
        <v>31</v>
      </c>
      <c r="C152" s="5">
        <f t="shared" si="14"/>
        <v>1</v>
      </c>
      <c r="D152" s="5">
        <f t="shared" si="15"/>
        <v>31</v>
      </c>
      <c r="E152" s="5">
        <f t="shared" si="16"/>
        <v>31</v>
      </c>
      <c r="F152" s="5">
        <f t="shared" si="17"/>
        <v>31</v>
      </c>
      <c r="G152" s="5">
        <f t="shared" si="18"/>
        <v>7.4399999999999995</v>
      </c>
      <c r="H152" s="5">
        <f t="shared" si="19"/>
        <v>117.56</v>
      </c>
    </row>
    <row r="153" spans="1:8" ht="16.5" thickBot="1">
      <c r="A153" s="3" t="s">
        <v>13</v>
      </c>
      <c r="B153" s="4">
        <f t="shared" si="13"/>
        <v>341</v>
      </c>
      <c r="C153" s="5">
        <f t="shared" si="14"/>
        <v>1</v>
      </c>
      <c r="D153" s="5">
        <f t="shared" si="15"/>
        <v>31</v>
      </c>
      <c r="E153" s="5">
        <f t="shared" si="16"/>
        <v>31</v>
      </c>
      <c r="F153" s="5">
        <f t="shared" si="17"/>
        <v>31</v>
      </c>
      <c r="G153" s="5">
        <f t="shared" si="18"/>
        <v>7.4399999999999995</v>
      </c>
      <c r="H153" s="5">
        <f t="shared" si="19"/>
        <v>427.56</v>
      </c>
    </row>
    <row r="154" spans="1:8" ht="16.5" thickBot="1">
      <c r="A154" s="3" t="s">
        <v>14</v>
      </c>
      <c r="B154" s="4">
        <f t="shared" si="13"/>
        <v>30</v>
      </c>
      <c r="C154" s="5">
        <f t="shared" si="14"/>
        <v>1</v>
      </c>
      <c r="D154" s="5">
        <f t="shared" si="15"/>
        <v>30</v>
      </c>
      <c r="E154" s="5">
        <f t="shared" si="16"/>
        <v>30</v>
      </c>
      <c r="F154" s="5">
        <f t="shared" si="17"/>
        <v>30</v>
      </c>
      <c r="G154" s="5">
        <f t="shared" si="18"/>
        <v>7.199999999999999</v>
      </c>
      <c r="H154" s="5">
        <f t="shared" si="19"/>
        <v>113.8</v>
      </c>
    </row>
    <row r="155" spans="1:8" ht="16.5" thickBot="1">
      <c r="A155" s="3" t="s">
        <v>15</v>
      </c>
      <c r="B155" s="4">
        <f t="shared" si="13"/>
        <v>341</v>
      </c>
      <c r="C155" s="5">
        <f t="shared" si="14"/>
        <v>1</v>
      </c>
      <c r="D155" s="5">
        <f t="shared" si="15"/>
        <v>31</v>
      </c>
      <c r="E155" s="5">
        <f t="shared" si="16"/>
        <v>31</v>
      </c>
      <c r="F155" s="5">
        <f t="shared" si="17"/>
        <v>341</v>
      </c>
      <c r="G155" s="5">
        <f t="shared" si="18"/>
        <v>7.4399999999999995</v>
      </c>
      <c r="H155" s="5">
        <f t="shared" si="19"/>
        <v>737.56</v>
      </c>
    </row>
    <row r="156" spans="1:8" ht="16.5" thickBot="1">
      <c r="A156" s="3" t="s">
        <v>16</v>
      </c>
      <c r="B156" s="4">
        <f t="shared" si="13"/>
        <v>30</v>
      </c>
      <c r="C156" s="5">
        <f>D45</f>
        <v>0</v>
      </c>
      <c r="D156" s="5">
        <f t="shared" si="15"/>
        <v>30</v>
      </c>
      <c r="E156" s="5">
        <f t="shared" si="16"/>
        <v>30</v>
      </c>
      <c r="F156" s="5">
        <f t="shared" si="17"/>
        <v>30</v>
      </c>
      <c r="G156" s="5">
        <f t="shared" si="18"/>
        <v>7.199999999999999</v>
      </c>
      <c r="H156" s="5">
        <f t="shared" si="19"/>
        <v>112.8</v>
      </c>
    </row>
    <row r="157" spans="1:8" ht="16.5" thickBot="1">
      <c r="A157" s="3" t="s">
        <v>17</v>
      </c>
      <c r="B157" s="4">
        <f t="shared" si="13"/>
        <v>31</v>
      </c>
      <c r="C157" s="5">
        <f>D46</f>
        <v>0</v>
      </c>
      <c r="D157" s="5">
        <f t="shared" si="15"/>
        <v>31</v>
      </c>
      <c r="E157" s="5">
        <f t="shared" si="16"/>
        <v>31</v>
      </c>
      <c r="F157" s="5">
        <f t="shared" si="17"/>
        <v>31</v>
      </c>
      <c r="G157" s="5">
        <f t="shared" si="18"/>
        <v>7.4399999999999995</v>
      </c>
      <c r="H157" s="5">
        <f t="shared" si="19"/>
        <v>116.56</v>
      </c>
    </row>
    <row r="159" spans="1:4" ht="16.5" thickBot="1">
      <c r="A159" s="10" t="s">
        <v>60</v>
      </c>
      <c r="B159" s="11"/>
      <c r="C159" s="11"/>
      <c r="D159" s="11"/>
    </row>
    <row r="160" spans="1:9" ht="63.75" thickBot="1">
      <c r="A160" s="1" t="s">
        <v>0</v>
      </c>
      <c r="B160" s="2" t="s">
        <v>61</v>
      </c>
      <c r="C160" s="2" t="s">
        <v>62</v>
      </c>
      <c r="D160" s="2" t="s">
        <v>63</v>
      </c>
      <c r="E160" s="2" t="s">
        <v>64</v>
      </c>
      <c r="F160" s="2" t="s">
        <v>65</v>
      </c>
      <c r="G160" s="2" t="s">
        <v>66</v>
      </c>
      <c r="I160" s="9" t="s">
        <v>73</v>
      </c>
    </row>
    <row r="161" spans="1:9" ht="16.5" thickBot="1">
      <c r="A161" s="3" t="s">
        <v>6</v>
      </c>
      <c r="B161" s="4">
        <f aca="true" t="shared" si="20" ref="B161:B172">H146</f>
        <v>-248</v>
      </c>
      <c r="C161" s="8">
        <v>1</v>
      </c>
      <c r="D161" s="4">
        <v>31</v>
      </c>
      <c r="E161" s="5">
        <f aca="true" t="shared" si="21" ref="E161:E172">C161*D161*0.24</f>
        <v>7.4399999999999995</v>
      </c>
      <c r="F161" s="16">
        <f aca="true" t="shared" si="22" ref="F161:F172">B161/E161</f>
        <v>-33.333333333333336</v>
      </c>
      <c r="G161" s="5">
        <f>F161/I161</f>
        <v>-33.333333333333336</v>
      </c>
      <c r="I161" s="17">
        <v>1</v>
      </c>
    </row>
    <row r="162" spans="1:7" ht="16.5" thickBot="1">
      <c r="A162" s="3" t="s">
        <v>7</v>
      </c>
      <c r="B162" s="4">
        <f t="shared" si="20"/>
        <v>105.28</v>
      </c>
      <c r="C162" s="8">
        <v>1</v>
      </c>
      <c r="D162" s="4">
        <v>28</v>
      </c>
      <c r="E162" s="5">
        <f t="shared" si="21"/>
        <v>6.72</v>
      </c>
      <c r="F162" s="16">
        <f t="shared" si="22"/>
        <v>15.666666666666668</v>
      </c>
      <c r="G162" s="5">
        <f>F162/I161</f>
        <v>15.666666666666668</v>
      </c>
    </row>
    <row r="163" spans="1:7" ht="16.5" thickBot="1">
      <c r="A163" s="3" t="s">
        <v>8</v>
      </c>
      <c r="B163" s="4">
        <f t="shared" si="20"/>
        <v>117.56</v>
      </c>
      <c r="C163" s="8">
        <v>1</v>
      </c>
      <c r="D163" s="4">
        <v>31</v>
      </c>
      <c r="E163" s="5">
        <f t="shared" si="21"/>
        <v>7.4399999999999995</v>
      </c>
      <c r="F163" s="16">
        <f t="shared" si="22"/>
        <v>15.801075268817206</v>
      </c>
      <c r="G163" s="5">
        <f>F163/I161</f>
        <v>15.801075268817206</v>
      </c>
    </row>
    <row r="164" spans="1:7" ht="16.5" thickBot="1">
      <c r="A164" s="3" t="s">
        <v>9</v>
      </c>
      <c r="B164" s="4">
        <f t="shared" si="20"/>
        <v>113.8</v>
      </c>
      <c r="C164" s="8">
        <v>1</v>
      </c>
      <c r="D164" s="4">
        <v>30</v>
      </c>
      <c r="E164" s="5">
        <f t="shared" si="21"/>
        <v>7.199999999999999</v>
      </c>
      <c r="F164" s="16">
        <f t="shared" si="22"/>
        <v>15.805555555555557</v>
      </c>
      <c r="G164" s="5">
        <f>F164/I161</f>
        <v>15.805555555555557</v>
      </c>
    </row>
    <row r="165" spans="1:7" ht="16.5" thickBot="1">
      <c r="A165" s="3" t="s">
        <v>10</v>
      </c>
      <c r="B165" s="4">
        <f t="shared" si="20"/>
        <v>117.56</v>
      </c>
      <c r="C165" s="8">
        <v>1</v>
      </c>
      <c r="D165" s="4">
        <v>31</v>
      </c>
      <c r="E165" s="5">
        <f t="shared" si="21"/>
        <v>7.4399999999999995</v>
      </c>
      <c r="F165" s="16">
        <f t="shared" si="22"/>
        <v>15.801075268817206</v>
      </c>
      <c r="G165" s="5">
        <f>F165/I161</f>
        <v>15.801075268817206</v>
      </c>
    </row>
    <row r="166" spans="1:7" ht="16.5" thickBot="1">
      <c r="A166" s="3" t="s">
        <v>11</v>
      </c>
      <c r="B166" s="4">
        <f t="shared" si="20"/>
        <v>113.8</v>
      </c>
      <c r="C166" s="8">
        <v>1</v>
      </c>
      <c r="D166" s="4">
        <v>30</v>
      </c>
      <c r="E166" s="5">
        <f t="shared" si="21"/>
        <v>7.199999999999999</v>
      </c>
      <c r="F166" s="16">
        <f t="shared" si="22"/>
        <v>15.805555555555557</v>
      </c>
      <c r="G166" s="5">
        <f>F166/I161</f>
        <v>15.805555555555557</v>
      </c>
    </row>
    <row r="167" spans="1:7" ht="16.5" thickBot="1">
      <c r="A167" s="3" t="s">
        <v>12</v>
      </c>
      <c r="B167" s="4">
        <f t="shared" si="20"/>
        <v>117.56</v>
      </c>
      <c r="C167" s="8">
        <v>1</v>
      </c>
      <c r="D167" s="4">
        <v>31</v>
      </c>
      <c r="E167" s="5">
        <f t="shared" si="21"/>
        <v>7.4399999999999995</v>
      </c>
      <c r="F167" s="16">
        <f t="shared" si="22"/>
        <v>15.801075268817206</v>
      </c>
      <c r="G167" s="5">
        <f>F167/I161</f>
        <v>15.801075268817206</v>
      </c>
    </row>
    <row r="168" spans="1:7" ht="16.5" thickBot="1">
      <c r="A168" s="3" t="s">
        <v>13</v>
      </c>
      <c r="B168" s="4">
        <f t="shared" si="20"/>
        <v>427.56</v>
      </c>
      <c r="C168" s="8">
        <v>1</v>
      </c>
      <c r="D168" s="4">
        <v>31</v>
      </c>
      <c r="E168" s="5">
        <f t="shared" si="21"/>
        <v>7.4399999999999995</v>
      </c>
      <c r="F168" s="16">
        <f t="shared" si="22"/>
        <v>57.46774193548387</v>
      </c>
      <c r="G168" s="5">
        <f>F168/I161</f>
        <v>57.46774193548387</v>
      </c>
    </row>
    <row r="169" spans="1:7" ht="16.5" thickBot="1">
      <c r="A169" s="3" t="s">
        <v>14</v>
      </c>
      <c r="B169" s="4">
        <f t="shared" si="20"/>
        <v>113.8</v>
      </c>
      <c r="C169" s="8">
        <v>1</v>
      </c>
      <c r="D169" s="4">
        <v>30</v>
      </c>
      <c r="E169" s="5">
        <f t="shared" si="21"/>
        <v>7.199999999999999</v>
      </c>
      <c r="F169" s="16">
        <f t="shared" si="22"/>
        <v>15.805555555555557</v>
      </c>
      <c r="G169" s="5">
        <f>F169/I161</f>
        <v>15.805555555555557</v>
      </c>
    </row>
    <row r="170" spans="1:7" ht="16.5" thickBot="1">
      <c r="A170" s="3" t="s">
        <v>15</v>
      </c>
      <c r="B170" s="4">
        <f t="shared" si="20"/>
        <v>737.56</v>
      </c>
      <c r="C170" s="8">
        <v>1</v>
      </c>
      <c r="D170" s="4">
        <v>31</v>
      </c>
      <c r="E170" s="5">
        <f t="shared" si="21"/>
        <v>7.4399999999999995</v>
      </c>
      <c r="F170" s="16">
        <f t="shared" si="22"/>
        <v>99.13440860215054</v>
      </c>
      <c r="G170" s="5">
        <f>F170/I161</f>
        <v>99.13440860215054</v>
      </c>
    </row>
    <row r="171" spans="1:7" ht="16.5" thickBot="1">
      <c r="A171" s="3" t="s">
        <v>16</v>
      </c>
      <c r="B171" s="4">
        <f t="shared" si="20"/>
        <v>112.8</v>
      </c>
      <c r="C171" s="8">
        <v>1</v>
      </c>
      <c r="D171" s="4">
        <v>30</v>
      </c>
      <c r="E171" s="5">
        <f t="shared" si="21"/>
        <v>7.199999999999999</v>
      </c>
      <c r="F171" s="16">
        <f t="shared" si="22"/>
        <v>15.666666666666668</v>
      </c>
      <c r="G171" s="5">
        <f>F171/I161</f>
        <v>15.666666666666668</v>
      </c>
    </row>
    <row r="172" spans="1:7" ht="16.5" thickBot="1">
      <c r="A172" s="3" t="s">
        <v>17</v>
      </c>
      <c r="B172" s="4">
        <f t="shared" si="20"/>
        <v>116.56</v>
      </c>
      <c r="C172" s="8">
        <v>1</v>
      </c>
      <c r="D172" s="4">
        <v>31</v>
      </c>
      <c r="E172" s="5">
        <f t="shared" si="21"/>
        <v>7.4399999999999995</v>
      </c>
      <c r="F172" s="16">
        <f t="shared" si="22"/>
        <v>15.666666666666668</v>
      </c>
      <c r="G172" s="5">
        <f>F172/I161</f>
        <v>15.666666666666668</v>
      </c>
    </row>
    <row r="174" spans="1:5" ht="16.5" thickBot="1">
      <c r="A174" s="10" t="s">
        <v>67</v>
      </c>
      <c r="B174" s="11"/>
      <c r="C174" s="11"/>
      <c r="D174" s="11"/>
      <c r="E174" s="11"/>
    </row>
    <row r="175" spans="1:5" ht="32.25" thickBot="1">
      <c r="A175" s="1" t="s">
        <v>0</v>
      </c>
      <c r="B175" s="2" t="s">
        <v>56</v>
      </c>
      <c r="C175" s="2" t="s">
        <v>68</v>
      </c>
      <c r="D175" s="2" t="s">
        <v>53</v>
      </c>
      <c r="E175" s="2" t="s">
        <v>69</v>
      </c>
    </row>
    <row r="176" spans="1:5" ht="16.5" thickBot="1">
      <c r="A176" s="3" t="s">
        <v>6</v>
      </c>
      <c r="B176" s="4">
        <f aca="true" t="shared" si="23" ref="B176:B187">C33</f>
        <v>1</v>
      </c>
      <c r="C176" s="5">
        <f aca="true" t="shared" si="24" ref="C176:C187">F99</f>
        <v>372</v>
      </c>
      <c r="D176" s="5">
        <f aca="true" t="shared" si="25" ref="D176:D187">F131</f>
        <v>31</v>
      </c>
      <c r="E176" s="5">
        <f aca="true" t="shared" si="26" ref="E176:E187">B176+C176+D176</f>
        <v>404</v>
      </c>
    </row>
    <row r="177" spans="1:5" ht="16.5" thickBot="1">
      <c r="A177" s="3" t="s">
        <v>7</v>
      </c>
      <c r="B177" s="4">
        <f t="shared" si="23"/>
        <v>1</v>
      </c>
      <c r="C177" s="5">
        <f t="shared" si="24"/>
        <v>56</v>
      </c>
      <c r="D177" s="5">
        <f t="shared" si="25"/>
        <v>28</v>
      </c>
      <c r="E177" s="5">
        <f t="shared" si="26"/>
        <v>85</v>
      </c>
    </row>
    <row r="178" spans="1:5" ht="16.5" thickBot="1">
      <c r="A178" s="3" t="s">
        <v>8</v>
      </c>
      <c r="B178" s="4">
        <f t="shared" si="23"/>
        <v>1</v>
      </c>
      <c r="C178" s="5">
        <f t="shared" si="24"/>
        <v>372</v>
      </c>
      <c r="D178" s="5">
        <f t="shared" si="25"/>
        <v>31</v>
      </c>
      <c r="E178" s="5">
        <f t="shared" si="26"/>
        <v>404</v>
      </c>
    </row>
    <row r="179" spans="1:5" ht="16.5" thickBot="1">
      <c r="A179" s="3" t="s">
        <v>9</v>
      </c>
      <c r="B179" s="4">
        <f t="shared" si="23"/>
        <v>1</v>
      </c>
      <c r="C179" s="5">
        <f t="shared" si="24"/>
        <v>360</v>
      </c>
      <c r="D179" s="5">
        <f t="shared" si="25"/>
        <v>30</v>
      </c>
      <c r="E179" s="5">
        <f t="shared" si="26"/>
        <v>391</v>
      </c>
    </row>
    <row r="180" spans="1:5" ht="16.5" thickBot="1">
      <c r="A180" s="3" t="s">
        <v>10</v>
      </c>
      <c r="B180" s="4">
        <f t="shared" si="23"/>
        <v>1</v>
      </c>
      <c r="C180" s="5">
        <f t="shared" si="24"/>
        <v>344472</v>
      </c>
      <c r="D180" s="5">
        <f t="shared" si="25"/>
        <v>31</v>
      </c>
      <c r="E180" s="5">
        <f t="shared" si="26"/>
        <v>344504</v>
      </c>
    </row>
    <row r="181" spans="1:5" ht="16.5" thickBot="1">
      <c r="A181" s="3" t="s">
        <v>11</v>
      </c>
      <c r="B181" s="4">
        <f t="shared" si="23"/>
        <v>1</v>
      </c>
      <c r="C181" s="5">
        <f t="shared" si="24"/>
        <v>33360</v>
      </c>
      <c r="D181" s="5">
        <f t="shared" si="25"/>
        <v>30</v>
      </c>
      <c r="E181" s="5">
        <f t="shared" si="26"/>
        <v>33391</v>
      </c>
    </row>
    <row r="182" spans="1:5" ht="16.5" thickBot="1">
      <c r="A182" s="3" t="s">
        <v>12</v>
      </c>
      <c r="B182" s="4">
        <f t="shared" si="23"/>
        <v>1</v>
      </c>
      <c r="C182" s="5">
        <f t="shared" si="24"/>
        <v>62</v>
      </c>
      <c r="D182" s="5">
        <f t="shared" si="25"/>
        <v>31</v>
      </c>
      <c r="E182" s="5">
        <f t="shared" si="26"/>
        <v>94</v>
      </c>
    </row>
    <row r="183" spans="1:5" ht="16.5" thickBot="1">
      <c r="A183" s="3" t="s">
        <v>13</v>
      </c>
      <c r="B183" s="4">
        <f t="shared" si="23"/>
        <v>1</v>
      </c>
      <c r="C183" s="5">
        <f t="shared" si="24"/>
        <v>62</v>
      </c>
      <c r="D183" s="5">
        <f t="shared" si="25"/>
        <v>31</v>
      </c>
      <c r="E183" s="5">
        <f t="shared" si="26"/>
        <v>94</v>
      </c>
    </row>
    <row r="184" spans="1:5" ht="16.5" thickBot="1">
      <c r="A184" s="3" t="s">
        <v>14</v>
      </c>
      <c r="B184" s="4">
        <f t="shared" si="23"/>
        <v>1</v>
      </c>
      <c r="C184" s="5">
        <f t="shared" si="24"/>
        <v>60</v>
      </c>
      <c r="D184" s="5">
        <f t="shared" si="25"/>
        <v>30</v>
      </c>
      <c r="E184" s="5">
        <f t="shared" si="26"/>
        <v>91</v>
      </c>
    </row>
    <row r="185" spans="1:5" ht="16.5" thickBot="1">
      <c r="A185" s="3" t="s">
        <v>15</v>
      </c>
      <c r="B185" s="4">
        <f t="shared" si="23"/>
        <v>1</v>
      </c>
      <c r="C185" s="5">
        <f t="shared" si="24"/>
        <v>62</v>
      </c>
      <c r="D185" s="5">
        <f t="shared" si="25"/>
        <v>341</v>
      </c>
      <c r="E185" s="5">
        <f t="shared" si="26"/>
        <v>404</v>
      </c>
    </row>
    <row r="186" spans="1:5" ht="16.5" thickBot="1">
      <c r="A186" s="3" t="s">
        <v>16</v>
      </c>
      <c r="B186" s="4">
        <f t="shared" si="23"/>
        <v>1</v>
      </c>
      <c r="C186" s="5">
        <f t="shared" si="24"/>
        <v>60</v>
      </c>
      <c r="D186" s="5">
        <f t="shared" si="25"/>
        <v>30</v>
      </c>
      <c r="E186" s="5">
        <f t="shared" si="26"/>
        <v>91</v>
      </c>
    </row>
    <row r="187" spans="1:5" ht="16.5" thickBot="1">
      <c r="A187" s="3" t="s">
        <v>17</v>
      </c>
      <c r="B187" s="4">
        <f t="shared" si="23"/>
        <v>1</v>
      </c>
      <c r="C187" s="5">
        <f t="shared" si="24"/>
        <v>62</v>
      </c>
      <c r="D187" s="5">
        <f t="shared" si="25"/>
        <v>31</v>
      </c>
      <c r="E187" s="5">
        <f t="shared" si="26"/>
        <v>94</v>
      </c>
    </row>
    <row r="189" spans="1:6" ht="16.5" thickBot="1">
      <c r="A189" s="10" t="s">
        <v>70</v>
      </c>
      <c r="B189" s="11"/>
      <c r="C189" s="11"/>
      <c r="D189" s="11"/>
      <c r="E189" s="11"/>
      <c r="F189" s="11"/>
    </row>
    <row r="190" spans="1:7" ht="48" thickBot="1">
      <c r="A190" s="1" t="s">
        <v>0</v>
      </c>
      <c r="B190" s="2" t="s">
        <v>69</v>
      </c>
      <c r="C190" s="2" t="s">
        <v>71</v>
      </c>
      <c r="D190" s="2" t="s">
        <v>63</v>
      </c>
      <c r="E190" s="2" t="s">
        <v>64</v>
      </c>
      <c r="F190" s="2" t="s">
        <v>72</v>
      </c>
      <c r="G190" s="2" t="s">
        <v>66</v>
      </c>
    </row>
    <row r="191" spans="1:7" ht="16.5" thickBot="1">
      <c r="A191" s="3" t="s">
        <v>6</v>
      </c>
      <c r="B191" s="4">
        <f aca="true" t="shared" si="27" ref="B191:B202">E176</f>
        <v>404</v>
      </c>
      <c r="C191" s="5">
        <f aca="true" t="shared" si="28" ref="C191:C202">C161</f>
        <v>1</v>
      </c>
      <c r="D191" s="4">
        <v>31</v>
      </c>
      <c r="E191" s="5">
        <f aca="true" t="shared" si="29" ref="E191:E202">E161</f>
        <v>7.4399999999999995</v>
      </c>
      <c r="F191" s="5">
        <f aca="true" t="shared" si="30" ref="F191:F202">B191/E191</f>
        <v>54.30107526881721</v>
      </c>
      <c r="G191" s="5">
        <f>F191/I161</f>
        <v>54.30107526881721</v>
      </c>
    </row>
    <row r="192" spans="1:7" ht="16.5" thickBot="1">
      <c r="A192" s="3" t="s">
        <v>7</v>
      </c>
      <c r="B192" s="4">
        <f t="shared" si="27"/>
        <v>85</v>
      </c>
      <c r="C192" s="5">
        <f t="shared" si="28"/>
        <v>1</v>
      </c>
      <c r="D192" s="4">
        <v>28</v>
      </c>
      <c r="E192" s="5">
        <f t="shared" si="29"/>
        <v>6.72</v>
      </c>
      <c r="F192" s="5">
        <f t="shared" si="30"/>
        <v>12.648809523809524</v>
      </c>
      <c r="G192" s="5">
        <f>F192/I161</f>
        <v>12.648809523809524</v>
      </c>
    </row>
    <row r="193" spans="1:7" ht="16.5" thickBot="1">
      <c r="A193" s="3" t="s">
        <v>8</v>
      </c>
      <c r="B193" s="4">
        <f t="shared" si="27"/>
        <v>404</v>
      </c>
      <c r="C193" s="5">
        <f t="shared" si="28"/>
        <v>1</v>
      </c>
      <c r="D193" s="4">
        <v>31</v>
      </c>
      <c r="E193" s="5">
        <f t="shared" si="29"/>
        <v>7.4399999999999995</v>
      </c>
      <c r="F193" s="5">
        <f t="shared" si="30"/>
        <v>54.30107526881721</v>
      </c>
      <c r="G193" s="5">
        <f>F193/I161</f>
        <v>54.30107526881721</v>
      </c>
    </row>
    <row r="194" spans="1:7" ht="16.5" thickBot="1">
      <c r="A194" s="3" t="s">
        <v>9</v>
      </c>
      <c r="B194" s="4">
        <f t="shared" si="27"/>
        <v>391</v>
      </c>
      <c r="C194" s="5">
        <f t="shared" si="28"/>
        <v>1</v>
      </c>
      <c r="D194" s="4">
        <v>30</v>
      </c>
      <c r="E194" s="5">
        <f t="shared" si="29"/>
        <v>7.199999999999999</v>
      </c>
      <c r="F194" s="5">
        <f t="shared" si="30"/>
        <v>54.305555555555564</v>
      </c>
      <c r="G194" s="5">
        <f>F194/I161</f>
        <v>54.305555555555564</v>
      </c>
    </row>
    <row r="195" spans="1:7" ht="16.5" thickBot="1">
      <c r="A195" s="3" t="s">
        <v>10</v>
      </c>
      <c r="B195" s="4">
        <f t="shared" si="27"/>
        <v>344504</v>
      </c>
      <c r="C195" s="5">
        <f t="shared" si="28"/>
        <v>1</v>
      </c>
      <c r="D195" s="4">
        <v>31</v>
      </c>
      <c r="E195" s="5">
        <f t="shared" si="29"/>
        <v>7.4399999999999995</v>
      </c>
      <c r="F195" s="5">
        <f t="shared" si="30"/>
        <v>46304.30107526882</v>
      </c>
      <c r="G195" s="5">
        <f>F195/I161</f>
        <v>46304.30107526882</v>
      </c>
    </row>
    <row r="196" spans="1:7" ht="16.5" thickBot="1">
      <c r="A196" s="3" t="s">
        <v>11</v>
      </c>
      <c r="B196" s="4">
        <f t="shared" si="27"/>
        <v>33391</v>
      </c>
      <c r="C196" s="5">
        <f t="shared" si="28"/>
        <v>1</v>
      </c>
      <c r="D196" s="4">
        <v>30</v>
      </c>
      <c r="E196" s="5">
        <f t="shared" si="29"/>
        <v>7.199999999999999</v>
      </c>
      <c r="F196" s="5">
        <f t="shared" si="30"/>
        <v>4637.63888888889</v>
      </c>
      <c r="G196" s="5">
        <f>F196/I161</f>
        <v>4637.63888888889</v>
      </c>
    </row>
    <row r="197" spans="1:7" ht="16.5" thickBot="1">
      <c r="A197" s="3" t="s">
        <v>12</v>
      </c>
      <c r="B197" s="4">
        <f t="shared" si="27"/>
        <v>94</v>
      </c>
      <c r="C197" s="5">
        <f t="shared" si="28"/>
        <v>1</v>
      </c>
      <c r="D197" s="4">
        <v>31</v>
      </c>
      <c r="E197" s="5">
        <f t="shared" si="29"/>
        <v>7.4399999999999995</v>
      </c>
      <c r="F197" s="5">
        <f t="shared" si="30"/>
        <v>12.634408602150538</v>
      </c>
      <c r="G197" s="5">
        <f>F197/I161</f>
        <v>12.634408602150538</v>
      </c>
    </row>
    <row r="198" spans="1:7" ht="16.5" thickBot="1">
      <c r="A198" s="3" t="s">
        <v>13</v>
      </c>
      <c r="B198" s="4">
        <f t="shared" si="27"/>
        <v>94</v>
      </c>
      <c r="C198" s="5">
        <f t="shared" si="28"/>
        <v>1</v>
      </c>
      <c r="D198" s="4">
        <v>31</v>
      </c>
      <c r="E198" s="5">
        <f t="shared" si="29"/>
        <v>7.4399999999999995</v>
      </c>
      <c r="F198" s="5">
        <f t="shared" si="30"/>
        <v>12.634408602150538</v>
      </c>
      <c r="G198" s="5">
        <f>F198/I161</f>
        <v>12.634408602150538</v>
      </c>
    </row>
    <row r="199" spans="1:7" ht="16.5" thickBot="1">
      <c r="A199" s="3" t="s">
        <v>14</v>
      </c>
      <c r="B199" s="4">
        <f t="shared" si="27"/>
        <v>91</v>
      </c>
      <c r="C199" s="5">
        <f t="shared" si="28"/>
        <v>1</v>
      </c>
      <c r="D199" s="4">
        <v>30</v>
      </c>
      <c r="E199" s="5">
        <f t="shared" si="29"/>
        <v>7.199999999999999</v>
      </c>
      <c r="F199" s="5">
        <f t="shared" si="30"/>
        <v>12.63888888888889</v>
      </c>
      <c r="G199" s="5">
        <f>F199/I161</f>
        <v>12.63888888888889</v>
      </c>
    </row>
    <row r="200" spans="1:7" ht="16.5" thickBot="1">
      <c r="A200" s="3" t="s">
        <v>15</v>
      </c>
      <c r="B200" s="4">
        <f t="shared" si="27"/>
        <v>404</v>
      </c>
      <c r="C200" s="5">
        <f t="shared" si="28"/>
        <v>1</v>
      </c>
      <c r="D200" s="4">
        <v>31</v>
      </c>
      <c r="E200" s="5">
        <f t="shared" si="29"/>
        <v>7.4399999999999995</v>
      </c>
      <c r="F200" s="5">
        <f t="shared" si="30"/>
        <v>54.30107526881721</v>
      </c>
      <c r="G200" s="5">
        <f>F200/I161</f>
        <v>54.30107526881721</v>
      </c>
    </row>
    <row r="201" spans="1:7" ht="16.5" thickBot="1">
      <c r="A201" s="3" t="s">
        <v>16</v>
      </c>
      <c r="B201" s="4">
        <f t="shared" si="27"/>
        <v>91</v>
      </c>
      <c r="C201" s="5">
        <f t="shared" si="28"/>
        <v>1</v>
      </c>
      <c r="D201" s="4">
        <v>30</v>
      </c>
      <c r="E201" s="5">
        <f t="shared" si="29"/>
        <v>7.199999999999999</v>
      </c>
      <c r="F201" s="5">
        <f t="shared" si="30"/>
        <v>12.63888888888889</v>
      </c>
      <c r="G201" s="5">
        <f>F201/I161</f>
        <v>12.63888888888889</v>
      </c>
    </row>
    <row r="202" spans="1:7" ht="16.5" thickBot="1">
      <c r="A202" s="3" t="s">
        <v>17</v>
      </c>
      <c r="B202" s="4">
        <f t="shared" si="27"/>
        <v>94</v>
      </c>
      <c r="C202" s="5">
        <f t="shared" si="28"/>
        <v>1</v>
      </c>
      <c r="D202" s="4">
        <v>31</v>
      </c>
      <c r="E202" s="5">
        <f t="shared" si="29"/>
        <v>7.4399999999999995</v>
      </c>
      <c r="F202" s="5">
        <f t="shared" si="30"/>
        <v>12.634408602150538</v>
      </c>
      <c r="G202" s="5">
        <f>F202/I161</f>
        <v>12.634408602150538</v>
      </c>
    </row>
  </sheetData>
  <mergeCells count="24">
    <mergeCell ref="E49:E50"/>
    <mergeCell ref="A65:A66"/>
    <mergeCell ref="B65:B66"/>
    <mergeCell ref="C65:C66"/>
    <mergeCell ref="D65:D66"/>
    <mergeCell ref="E65:E66"/>
    <mergeCell ref="A49:A50"/>
    <mergeCell ref="B49:B50"/>
    <mergeCell ref="C49:C50"/>
    <mergeCell ref="D49:D50"/>
    <mergeCell ref="A81:A82"/>
    <mergeCell ref="B81:B82"/>
    <mergeCell ref="C81:C82"/>
    <mergeCell ref="D81:D82"/>
    <mergeCell ref="A97:A98"/>
    <mergeCell ref="B97:B98"/>
    <mergeCell ref="C97:C98"/>
    <mergeCell ref="A113:A114"/>
    <mergeCell ref="B113:B114"/>
    <mergeCell ref="E129:E130"/>
    <mergeCell ref="A129:A130"/>
    <mergeCell ref="B129:B130"/>
    <mergeCell ref="C129:C130"/>
    <mergeCell ref="D129:D13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taxus</dc:creator>
  <cp:keywords/>
  <dc:description/>
  <cp:lastModifiedBy>taxus</cp:lastModifiedBy>
  <cp:lastPrinted>2007-12-08T18:04:02Z</cp:lastPrinted>
  <dcterms:created xsi:type="dcterms:W3CDTF">2007-12-08T10:20:50Z</dcterms:created>
  <dcterms:modified xsi:type="dcterms:W3CDTF">2007-12-10T10:11:20Z</dcterms:modified>
  <cp:category/>
  <cp:version/>
  <cp:contentType/>
  <cp:contentStatus/>
</cp:coreProperties>
</file>