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8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<sst xmlns="http://schemas.openxmlformats.org/spreadsheetml/2006/main" count="19" uniqueCount="15">
  <si>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t (º C)</t>
  </si>
  <si>
    <t>Ce</t>
  </si>
  <si>
    <t>t º C)</t>
  </si>
  <si>
    <t>t (ºC)</t>
  </si>
  <si>
    <t>t (ºC )</t>
  </si>
  <si>
    <t>Para temperaturas desde 30ºC hasta 70 ºC ( ambas incluidas)</t>
  </si>
  <si>
    <t>Para temperaturas desde 70º C hasta 140º C ( ambas excluidas)</t>
  </si>
  <si>
    <t>Para temperaturas desde 140 º C hasta 210º C ( ambas incluidas)</t>
  </si>
  <si>
    <t>Otra fórmula válida entre temperaturas de 30 ºC y 120 ºC ambas inclusive</t>
  </si>
  <si>
    <t>CÁLCULO DEL COEFICIENTE DE EXPANSIÓN Ce ( de acuerdo a UNE 100155)</t>
  </si>
  <si>
    <t>G</t>
  </si>
  <si>
    <t>a</t>
  </si>
  <si>
    <t>b</t>
  </si>
  <si>
    <t>fc</t>
  </si>
  <si>
    <t xml:space="preserve">Para cálcula Fc cuando el fluido caloportador sea una solución de glicol-etilénico en agua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</si>
</sst>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7"/>
  <sheetViews>
    <sheetView tabSelected="1" workbookViewId="0" topLeftCell="A1">
      <selection activeCell="F31" sqref="F31"/>
    </sheetView>
  </sheetViews>
  <sheetFormatPr defaultColWidth="11.421875" defaultRowHeight="12.75"/>
  <sheetData>
    <row r="1" spans="2:10" ht="15.75">
      <c r="B1" s="1" t="s">
        <v>9</v>
      </c>
      <c r="C1" s="1"/>
      <c r="D1" s="1"/>
      <c r="E1" s="1"/>
      <c r="F1" s="1"/>
      <c r="G1" s="1"/>
      <c r="H1" s="2"/>
      <c r="I1" s="2"/>
      <c r="J1" s="2"/>
    </row>
    <row r="2" ht="13.5" thickBot="1">
      <c r="B2" t="s">
        <v>5</v>
      </c>
    </row>
    <row r="3" spans="2:11" ht="12.75">
      <c r="B3" s="3" t="s">
        <v>0</v>
      </c>
      <c r="C3" s="4">
        <v>30</v>
      </c>
      <c r="D3" s="4">
        <v>35</v>
      </c>
      <c r="E3" s="4">
        <v>40</v>
      </c>
      <c r="F3" s="4">
        <v>45</v>
      </c>
      <c r="G3" s="4">
        <v>50</v>
      </c>
      <c r="H3" s="4">
        <v>55</v>
      </c>
      <c r="I3" s="4">
        <v>60</v>
      </c>
      <c r="J3" s="4">
        <v>65</v>
      </c>
      <c r="K3" s="5">
        <v>70</v>
      </c>
    </row>
    <row r="4" spans="2:11" ht="12.75">
      <c r="B4" s="6"/>
      <c r="C4" s="7"/>
      <c r="D4" s="7"/>
      <c r="E4" s="7"/>
      <c r="F4" s="7"/>
      <c r="G4" s="7"/>
      <c r="H4" s="7"/>
      <c r="I4" s="7"/>
      <c r="J4" s="7"/>
      <c r="K4" s="8"/>
    </row>
    <row r="5" spans="2:11" ht="13.5" thickBot="1">
      <c r="B5" s="9" t="s">
        <v>1</v>
      </c>
      <c r="C5" s="10">
        <f>(-1.75+0.064*C3+0.0036*C3*C3)/1000</f>
        <v>0.00341</v>
      </c>
      <c r="D5" s="10">
        <f aca="true" t="shared" si="0" ref="D5:K5">(-1.75+0.064*D3+0.0036*D3*D3)/1000</f>
        <v>0.004900000000000001</v>
      </c>
      <c r="E5" s="10">
        <f t="shared" si="0"/>
        <v>0.00657</v>
      </c>
      <c r="F5" s="10">
        <f t="shared" si="0"/>
        <v>0.00842</v>
      </c>
      <c r="G5" s="10">
        <f t="shared" si="0"/>
        <v>0.01045</v>
      </c>
      <c r="H5" s="10">
        <f t="shared" si="0"/>
        <v>0.012659999999999998</v>
      </c>
      <c r="I5" s="10">
        <f t="shared" si="0"/>
        <v>0.01505</v>
      </c>
      <c r="J5" s="10">
        <f t="shared" si="0"/>
        <v>0.017619999999999997</v>
      </c>
      <c r="K5" s="11">
        <f t="shared" si="0"/>
        <v>0.020370000000000003</v>
      </c>
    </row>
    <row r="7" ht="13.5" thickBot="1">
      <c r="B7" t="s">
        <v>6</v>
      </c>
    </row>
    <row r="8" spans="2:9" ht="12.75">
      <c r="B8" s="3" t="s">
        <v>2</v>
      </c>
      <c r="C8" s="4">
        <v>75</v>
      </c>
      <c r="D8" s="4">
        <v>80</v>
      </c>
      <c r="E8" s="4">
        <v>90</v>
      </c>
      <c r="F8" s="4">
        <v>100</v>
      </c>
      <c r="G8" s="4">
        <v>110</v>
      </c>
      <c r="H8" s="4">
        <v>120</v>
      </c>
      <c r="I8" s="5">
        <v>130</v>
      </c>
    </row>
    <row r="9" spans="2:9" ht="12.75">
      <c r="B9" s="6"/>
      <c r="C9" s="7"/>
      <c r="D9" s="7"/>
      <c r="E9" s="7"/>
      <c r="F9" s="7"/>
      <c r="G9" s="7"/>
      <c r="H9" s="7"/>
      <c r="I9" s="8"/>
    </row>
    <row r="10" spans="2:9" ht="13.5" thickBot="1">
      <c r="B10" s="9" t="s">
        <v>1</v>
      </c>
      <c r="C10" s="10">
        <f>(-33.48+0.738*C8)/1000</f>
        <v>0.021870000000000004</v>
      </c>
      <c r="D10" s="10">
        <f aca="true" t="shared" si="1" ref="D10:I10">(-33.48+0.738*D8)/1000</f>
        <v>0.025560000000000003</v>
      </c>
      <c r="E10" s="10">
        <f t="shared" si="1"/>
        <v>0.032940000000000004</v>
      </c>
      <c r="F10" s="10">
        <f t="shared" si="1"/>
        <v>0.04032</v>
      </c>
      <c r="G10" s="10">
        <f t="shared" si="1"/>
        <v>0.04769999999999999</v>
      </c>
      <c r="H10" s="10">
        <f t="shared" si="1"/>
        <v>0.055080000000000004</v>
      </c>
      <c r="I10" s="11">
        <f t="shared" si="1"/>
        <v>0.06246</v>
      </c>
    </row>
    <row r="12" ht="13.5" thickBot="1">
      <c r="B12" t="s">
        <v>7</v>
      </c>
    </row>
    <row r="13" spans="2:10" ht="12.75">
      <c r="B13" s="3" t="s">
        <v>3</v>
      </c>
      <c r="C13" s="4">
        <v>140</v>
      </c>
      <c r="D13" s="4">
        <v>150</v>
      </c>
      <c r="E13" s="4">
        <v>160</v>
      </c>
      <c r="F13" s="4">
        <v>170</v>
      </c>
      <c r="G13" s="4">
        <v>180</v>
      </c>
      <c r="H13" s="4">
        <v>190</v>
      </c>
      <c r="I13" s="4">
        <v>200</v>
      </c>
      <c r="J13" s="5">
        <v>210</v>
      </c>
    </row>
    <row r="14" spans="2:10" ht="12.75">
      <c r="B14" s="6"/>
      <c r="C14" s="7"/>
      <c r="D14" s="7"/>
      <c r="E14" s="7"/>
      <c r="F14" s="7"/>
      <c r="G14" s="7"/>
      <c r="H14" s="7"/>
      <c r="I14" s="7"/>
      <c r="J14" s="8"/>
    </row>
    <row r="15" spans="2:10" ht="13.5" thickBot="1">
      <c r="B15" s="9" t="s">
        <v>1</v>
      </c>
      <c r="C15" s="10">
        <f>(-95+1.2*C13)/1000</f>
        <v>0.073</v>
      </c>
      <c r="D15" s="10">
        <f aca="true" t="shared" si="2" ref="D15:J15">(-95+1.2*D13)/1000</f>
        <v>0.085</v>
      </c>
      <c r="E15" s="10">
        <f t="shared" si="2"/>
        <v>0.097</v>
      </c>
      <c r="F15" s="10">
        <f t="shared" si="2"/>
        <v>0.109</v>
      </c>
      <c r="G15" s="10">
        <f t="shared" si="2"/>
        <v>0.121</v>
      </c>
      <c r="H15" s="10">
        <f t="shared" si="2"/>
        <v>0.133</v>
      </c>
      <c r="I15" s="10">
        <f t="shared" si="2"/>
        <v>0.145</v>
      </c>
      <c r="J15" s="11">
        <f t="shared" si="2"/>
        <v>0.157</v>
      </c>
    </row>
    <row r="17" ht="13.5" thickBot="1">
      <c r="B17" t="s">
        <v>8</v>
      </c>
    </row>
    <row r="18" spans="2:12" ht="12.75">
      <c r="B18" s="3" t="s">
        <v>4</v>
      </c>
      <c r="C18" s="4">
        <v>30</v>
      </c>
      <c r="D18" s="4">
        <v>40</v>
      </c>
      <c r="E18" s="4">
        <v>50</v>
      </c>
      <c r="F18" s="4">
        <v>60</v>
      </c>
      <c r="G18" s="4">
        <v>70</v>
      </c>
      <c r="H18" s="4">
        <v>80</v>
      </c>
      <c r="I18" s="4">
        <v>90</v>
      </c>
      <c r="J18" s="4">
        <v>100</v>
      </c>
      <c r="K18" s="4">
        <v>110</v>
      </c>
      <c r="L18" s="5">
        <v>120</v>
      </c>
    </row>
    <row r="19" spans="2:12" ht="12.75">
      <c r="B19" s="6"/>
      <c r="C19" s="7"/>
      <c r="D19" s="7"/>
      <c r="E19" s="7"/>
      <c r="F19" s="7"/>
      <c r="G19" s="7"/>
      <c r="H19" s="7"/>
      <c r="I19" s="7"/>
      <c r="J19" s="7"/>
      <c r="K19" s="7"/>
      <c r="L19" s="8"/>
    </row>
    <row r="20" spans="2:12" ht="13.5" thickBot="1">
      <c r="B20" s="9" t="s">
        <v>1</v>
      </c>
      <c r="C20" s="10">
        <f>(3.24*C18*C18+102.13*C18-2708.3)/1000000</f>
        <v>0.0032715999999999995</v>
      </c>
      <c r="D20" s="10">
        <f aca="true" t="shared" si="3" ref="D20:L20">(3.24*D18*D18+102.13*D18-2708.3)/1000000</f>
        <v>0.006560900000000001</v>
      </c>
      <c r="E20" s="10">
        <f t="shared" si="3"/>
        <v>0.010498200000000001</v>
      </c>
      <c r="F20" s="10">
        <f t="shared" si="3"/>
        <v>0.0150835</v>
      </c>
      <c r="G20" s="10">
        <f t="shared" si="3"/>
        <v>0.0203168</v>
      </c>
      <c r="H20" s="10">
        <f t="shared" si="3"/>
        <v>0.026198100000000002</v>
      </c>
      <c r="I20" s="10">
        <f t="shared" si="3"/>
        <v>0.032727400000000004</v>
      </c>
      <c r="J20" s="10">
        <f t="shared" si="3"/>
        <v>0.039904699999999994</v>
      </c>
      <c r="K20" s="10">
        <f t="shared" si="3"/>
        <v>0.04773</v>
      </c>
      <c r="L20" s="11">
        <f t="shared" si="3"/>
        <v>0.0562033</v>
      </c>
    </row>
    <row r="22" ht="13.5" thickBot="1">
      <c r="B22" t="s">
        <v>14</v>
      </c>
    </row>
    <row r="23" spans="2:4" ht="12.75">
      <c r="B23" s="3" t="s">
        <v>4</v>
      </c>
      <c r="C23" s="5">
        <v>120</v>
      </c>
      <c r="D23">
        <v>50</v>
      </c>
    </row>
    <row r="24" spans="2:4" ht="12.75">
      <c r="B24" s="6" t="s">
        <v>10</v>
      </c>
      <c r="C24" s="8">
        <v>40</v>
      </c>
      <c r="D24">
        <v>10</v>
      </c>
    </row>
    <row r="25" spans="2:4" ht="12.75">
      <c r="B25" s="6" t="s">
        <v>11</v>
      </c>
      <c r="C25" s="8">
        <f>-0.0134*(C24*C24-143.8*C24+1918.2)</f>
        <v>29.932920000000003</v>
      </c>
      <c r="D25" s="8">
        <f>-0.134*(D24*D24-143.8*D24+1918.2)</f>
        <v>-77.74680000000001</v>
      </c>
    </row>
    <row r="26" spans="2:4" ht="12.75">
      <c r="B26" s="6" t="s">
        <v>12</v>
      </c>
      <c r="C26" s="8">
        <f>(3.5/10000)*(C24*C24-94.57*C24+500)</f>
        <v>-0.58898</v>
      </c>
      <c r="D26" s="8">
        <f>(3.5/10000)*(D24*D24-94.57*D24+500)</f>
        <v>-0.12099499999999998</v>
      </c>
    </row>
    <row r="27" spans="2:4" ht="13.5" thickBot="1">
      <c r="B27" s="9" t="s">
        <v>13</v>
      </c>
      <c r="C27" s="11">
        <f>C25*POWER((1.8*C23+32),C26)</f>
        <v>1.163764041375578</v>
      </c>
      <c r="D27" s="11">
        <f>D25*POWER((1.8*D23+32),D26)</f>
        <v>-43.475382847241036</v>
      </c>
    </row>
  </sheetData>
  <printOptions/>
  <pageMargins left="0.75" right="0.75" top="1" bottom="1" header="0" footer="0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Foremcyl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energias</dc:creator>
  <cp:keywords/>
  <dc:description/>
  <cp:lastModifiedBy>arriba</cp:lastModifiedBy>
  <cp:lastPrinted>2008-05-16T16:57:20Z</cp:lastPrinted>
  <dcterms:created xsi:type="dcterms:W3CDTF">2008-05-16T15:41:01Z</dcterms:created>
  <dcterms:modified xsi:type="dcterms:W3CDTF">2013-03-01T01:16:07Z</dcterms:modified>
  <cp:category/>
  <cp:version/>
  <cp:contentType/>
  <cp:contentStatus/>
</cp:coreProperties>
</file>